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Összesítés 2009-21." sheetId="29" r:id="rId1"/>
    <sheet name="2021-22." sheetId="32" r:id="rId2"/>
    <sheet name="2020-21." sheetId="31" r:id="rId3"/>
    <sheet name="2019-20." sheetId="28" r:id="rId4"/>
    <sheet name="2018-19." sheetId="27" r:id="rId5"/>
    <sheet name="2017-18." sheetId="26" r:id="rId6"/>
    <sheet name="2016-17." sheetId="25" r:id="rId7"/>
    <sheet name="2015-16." sheetId="24" r:id="rId8"/>
    <sheet name="2014-15." sheetId="23" r:id="rId9"/>
    <sheet name="2013-14." sheetId="17" r:id="rId10"/>
    <sheet name="2012-13." sheetId="30" r:id="rId11"/>
    <sheet name="2011-2012." sheetId="18" r:id="rId12"/>
    <sheet name="2010-2011." sheetId="19" r:id="rId13"/>
    <sheet name="2009-2010." sheetId="20" r:id="rId14"/>
    <sheet name="2008-2009." sheetId="21" r:id="rId15"/>
  </sheets>
  <externalReferences>
    <externalReference r:id="rId16"/>
  </externalReferences>
  <calcPr calcId="162913"/>
</workbook>
</file>

<file path=xl/calcChain.xml><?xml version="1.0" encoding="utf-8"?>
<calcChain xmlns="http://schemas.openxmlformats.org/spreadsheetml/2006/main">
  <c r="B18" i="32" l="1"/>
  <c r="T18" i="31" l="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B18" i="31"/>
  <c r="B15" i="30" l="1"/>
  <c r="E19" i="26"/>
  <c r="M35" i="20"/>
  <c r="AA19" i="27" l="1"/>
  <c r="Z19" i="27"/>
  <c r="Y19" i="27"/>
  <c r="X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W19" i="27" s="1"/>
  <c r="D19" i="27"/>
  <c r="C19" i="27"/>
  <c r="B19" i="27"/>
  <c r="W18" i="27"/>
  <c r="W17" i="27"/>
  <c r="W16" i="27"/>
  <c r="W15" i="27"/>
  <c r="W14" i="27"/>
  <c r="W13" i="27"/>
  <c r="W12" i="27"/>
  <c r="W11" i="27"/>
  <c r="W10" i="27"/>
  <c r="W9" i="27"/>
  <c r="W8" i="27"/>
  <c r="W7" i="27"/>
  <c r="W6" i="27"/>
  <c r="W5" i="27"/>
  <c r="X19" i="26" l="1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D19" i="26"/>
  <c r="C19" i="26"/>
  <c r="B19" i="26"/>
  <c r="X18" i="26"/>
  <c r="X16" i="26"/>
  <c r="X15" i="26"/>
  <c r="X14" i="26"/>
  <c r="X13" i="26"/>
  <c r="X12" i="26"/>
  <c r="X11" i="26"/>
  <c r="X10" i="26"/>
  <c r="X9" i="26"/>
  <c r="X8" i="26"/>
  <c r="X7" i="26"/>
  <c r="X6" i="26"/>
  <c r="X5" i="26"/>
  <c r="P135" i="25" l="1"/>
  <c r="D134" i="25"/>
  <c r="D133" i="25"/>
  <c r="D132" i="25"/>
  <c r="D131" i="25"/>
  <c r="Q130" i="25"/>
  <c r="D130" i="25"/>
  <c r="D129" i="25"/>
  <c r="D128" i="25"/>
  <c r="D127" i="25"/>
  <c r="Q126" i="25"/>
  <c r="D126" i="25"/>
  <c r="D125" i="25"/>
  <c r="D124" i="25"/>
  <c r="D123" i="25"/>
  <c r="C119" i="25"/>
  <c r="B119" i="25"/>
  <c r="F61" i="25"/>
  <c r="E61" i="25"/>
  <c r="C61" i="25"/>
  <c r="G61" i="25" s="1"/>
  <c r="B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AI21" i="25"/>
  <c r="AH21" i="25"/>
  <c r="AG21" i="25"/>
  <c r="AF21" i="25"/>
  <c r="AE21" i="25"/>
  <c r="AD21" i="25"/>
  <c r="AC21" i="25"/>
  <c r="AB21" i="25"/>
  <c r="AA21" i="25"/>
  <c r="AA22" i="25" s="1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21" i="25" s="1"/>
  <c r="AB24" i="24" l="1"/>
  <c r="AA24" i="24"/>
  <c r="Z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W23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24" i="24" l="1"/>
  <c r="AE22" i="23"/>
  <c r="AD22" i="23"/>
  <c r="AC22" i="23"/>
  <c r="AB22" i="23"/>
  <c r="Y22" i="23"/>
  <c r="X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22" i="23" l="1"/>
  <c r="Y26" i="18"/>
  <c r="X26" i="18"/>
  <c r="W26" i="18"/>
  <c r="V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26" i="18" l="1"/>
  <c r="C108" i="17"/>
  <c r="G115" i="17"/>
  <c r="G107" i="17"/>
  <c r="R98" i="17"/>
  <c r="P96" i="17"/>
  <c r="AJ25" i="17" l="1"/>
  <c r="AI25" i="17"/>
  <c r="AB61" i="17" l="1"/>
  <c r="AA55" i="17"/>
  <c r="AA56" i="17"/>
  <c r="AA57" i="17"/>
  <c r="AA58" i="17"/>
  <c r="AA59" i="17"/>
  <c r="AA60" i="17"/>
  <c r="AA61" i="17"/>
  <c r="AA62" i="17"/>
  <c r="AA63" i="17"/>
  <c r="AA64" i="17"/>
  <c r="AA65" i="17"/>
  <c r="AA54" i="17"/>
  <c r="C24" i="17"/>
  <c r="B24" i="17"/>
  <c r="Y24" i="17"/>
  <c r="Z24" i="17"/>
  <c r="AA24" i="17"/>
  <c r="AB24" i="17"/>
  <c r="AC24" i="17"/>
  <c r="AD24" i="17"/>
  <c r="AE24" i="17"/>
  <c r="AH24" i="17"/>
  <c r="X24" i="17"/>
  <c r="X26" i="17" s="1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E24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10" i="17"/>
  <c r="W24" i="17" l="1"/>
</calcChain>
</file>

<file path=xl/sharedStrings.xml><?xml version="1.0" encoding="utf-8"?>
<sst xmlns="http://schemas.openxmlformats.org/spreadsheetml/2006/main" count="1372" uniqueCount="261">
  <si>
    <t>magatartás</t>
  </si>
  <si>
    <t>szorgalom</t>
  </si>
  <si>
    <t>nyelvtan</t>
  </si>
  <si>
    <t>irodalom</t>
  </si>
  <si>
    <t>történelem</t>
  </si>
  <si>
    <t>angol</t>
  </si>
  <si>
    <t>matematika</t>
  </si>
  <si>
    <t>informatika</t>
  </si>
  <si>
    <t>fizika</t>
  </si>
  <si>
    <t>biológia</t>
  </si>
  <si>
    <t>kémia</t>
  </si>
  <si>
    <t>földrajz</t>
  </si>
  <si>
    <t>ének</t>
  </si>
  <si>
    <t>rajz</t>
  </si>
  <si>
    <t>technika</t>
  </si>
  <si>
    <t>testnevelés</t>
  </si>
  <si>
    <t>hiányzás</t>
  </si>
  <si>
    <t>igazolt</t>
  </si>
  <si>
    <t>igazolatlan</t>
  </si>
  <si>
    <t>ÁTLAG</t>
  </si>
  <si>
    <t>Tantárgyi eredmények</t>
  </si>
  <si>
    <t>Tantárgyak</t>
  </si>
  <si>
    <t>1.a</t>
  </si>
  <si>
    <t>1.b</t>
  </si>
  <si>
    <t>2.a</t>
  </si>
  <si>
    <t>2.b</t>
  </si>
  <si>
    <t>3.a</t>
  </si>
  <si>
    <t>3.b</t>
  </si>
  <si>
    <t>4.a</t>
  </si>
  <si>
    <t>4.b</t>
  </si>
  <si>
    <t>5.a</t>
  </si>
  <si>
    <t>5.b</t>
  </si>
  <si>
    <t>6.a</t>
  </si>
  <si>
    <t>6.b</t>
  </si>
  <si>
    <t>7.a</t>
  </si>
  <si>
    <t>7.b</t>
  </si>
  <si>
    <t>8.a</t>
  </si>
  <si>
    <t>8.b</t>
  </si>
  <si>
    <t>összes</t>
  </si>
  <si>
    <t>szün. jv</t>
  </si>
  <si>
    <t>lét-szám</t>
  </si>
  <si>
    <t>term./kör.</t>
  </si>
  <si>
    <t>jmf</t>
  </si>
  <si>
    <t>mf</t>
  </si>
  <si>
    <t>kmf</t>
  </si>
  <si>
    <t>mat.</t>
  </si>
  <si>
    <t>test.</t>
  </si>
  <si>
    <t xml:space="preserve"> </t>
  </si>
  <si>
    <t>BTM</t>
  </si>
  <si>
    <t>SNI</t>
  </si>
  <si>
    <t>rgyk</t>
  </si>
  <si>
    <t>vesz</t>
  </si>
  <si>
    <t>kitűnő</t>
  </si>
  <si>
    <t>bukás</t>
  </si>
  <si>
    <t>tan. átlag</t>
  </si>
  <si>
    <t>%</t>
  </si>
  <si>
    <t>Osztályok</t>
  </si>
  <si>
    <t>Iskolaátlag</t>
  </si>
  <si>
    <t>tört.</t>
  </si>
  <si>
    <t>fiz.</t>
  </si>
  <si>
    <t>írás</t>
  </si>
  <si>
    <t>nyt.</t>
  </si>
  <si>
    <t>term.</t>
  </si>
  <si>
    <t>iskola-átlag</t>
  </si>
  <si>
    <t>Félévkor</t>
  </si>
  <si>
    <t>félévi</t>
  </si>
  <si>
    <t>javított</t>
  </si>
  <si>
    <t>rontott</t>
  </si>
  <si>
    <t>1 táv.</t>
  </si>
  <si>
    <t>távozik</t>
  </si>
  <si>
    <t>hon- és népism</t>
  </si>
  <si>
    <t>év végi</t>
  </si>
  <si>
    <t>javítás/rontás</t>
  </si>
  <si>
    <t>érkezik</t>
  </si>
  <si>
    <t>jövő évi létszám</t>
  </si>
  <si>
    <t>mt</t>
  </si>
  <si>
    <t>Év végi lsz</t>
  </si>
  <si>
    <t>hit- és erk.</t>
  </si>
  <si>
    <t>honism.</t>
  </si>
  <si>
    <t>db</t>
  </si>
  <si>
    <t>irod.</t>
  </si>
  <si>
    <t>földr.</t>
  </si>
  <si>
    <t>biol.</t>
  </si>
  <si>
    <t>tech.</t>
  </si>
  <si>
    <t xml:space="preserve">c </t>
  </si>
  <si>
    <t>Dicséretek</t>
  </si>
  <si>
    <t>2011-12. tanév végi eredmények</t>
  </si>
  <si>
    <t>létszám</t>
  </si>
  <si>
    <t xml:space="preserve"> + szün. jv</t>
  </si>
  <si>
    <t>tanulmányi eredmény</t>
  </si>
  <si>
    <t>kitűnők</t>
  </si>
  <si>
    <t>ism.</t>
  </si>
  <si>
    <t>ig-lan</t>
  </si>
  <si>
    <t>magat.</t>
  </si>
  <si>
    <t>szorg.</t>
  </si>
  <si>
    <t>nyelvt.</t>
  </si>
  <si>
    <t>inf.</t>
  </si>
  <si>
    <t>testnev.</t>
  </si>
  <si>
    <t>ig.lan</t>
  </si>
  <si>
    <t>jeles</t>
  </si>
  <si>
    <t>átlaghiányz.</t>
  </si>
  <si>
    <t>iskolaátlag</t>
  </si>
  <si>
    <t>csak alsósok</t>
  </si>
  <si>
    <t>csak felsősök</t>
  </si>
  <si>
    <t>átlagnál jobb magatartás</t>
  </si>
  <si>
    <t>átlagos magatartású</t>
  </si>
  <si>
    <t>átlagosnál rosszabb</t>
  </si>
  <si>
    <t>átlagosnál szorgalmasabb</t>
  </si>
  <si>
    <t>átlagos szorgalmú</t>
  </si>
  <si>
    <t>átlagosnál hanyagabb</t>
  </si>
  <si>
    <t>A tantárgyak iskolai átlagai</t>
  </si>
  <si>
    <t>nyt</t>
  </si>
  <si>
    <t>matem.</t>
  </si>
  <si>
    <t>Sorrendben</t>
  </si>
  <si>
    <t>term.ism.</t>
  </si>
  <si>
    <t>Félévi és év végi eredmények összehasonlítása</t>
  </si>
  <si>
    <t>kém.</t>
  </si>
  <si>
    <t>testn.</t>
  </si>
  <si>
    <t>félév</t>
  </si>
  <si>
    <t>év vége</t>
  </si>
  <si>
    <t>félévi és év végi telj.</t>
  </si>
  <si>
    <t>átlag</t>
  </si>
  <si>
    <t>Kitűnők 2011-12.</t>
  </si>
  <si>
    <t>79 fő</t>
  </si>
  <si>
    <t>Andrási Míra, Deé Zsófi, Enyedy Botond, Jaksa Dávid,Pergel Bálint, Somogyi Anna, Somogyi Bence,Takács Imola</t>
  </si>
  <si>
    <t>Baracsi Gergő, Binder Eszter, Jova Bálint, Lévai Balázs, Nyitrai Barnabás András, Oláh Lilla, Szabó Dániel Tibor, Tóth Benjámin</t>
  </si>
  <si>
    <t>Borbély Bence Máté, Csizi András, Dobos Jácint Attila, Farkas Péter, Kőfalvi Ferenc, Papp Maja, Reményi Gábor, Reményi Péter, Vőneki Sebestyén</t>
  </si>
  <si>
    <t>Gálig Gergő, Horváth Csaba, Kanyik Zita, Kassai Levente, Kovács Martin, Szilvácsku Márton, Szűcs Marcell, Szügyi Dorottya</t>
  </si>
  <si>
    <t>Barna Sarolta Nóra, Kazimér Gergely István, Matastik Emma Imola, Nagy Anna, Nemes Domonkos Sándor, Varga Máté</t>
  </si>
  <si>
    <t>Ábri Attila, Borissza Gergő, Czimmermann Péter, Fülöp Róbert, Kallós Ábel, Keszthelyi Emese, Serflek Dóra</t>
  </si>
  <si>
    <t>Deák Zita Alexandra, Lázár Lili, Mogyorósi Eszter, Mogyorósi Pál, Nagy Katalin, Nagy Zsuzsanna, Takács Angéla, Tóth Ádám</t>
  </si>
  <si>
    <t>Boldizs Dóra, Deé Márton, Gyevát Katarina, Gyöngyi, Hóbor Tibor, Lőrinc Mihály, Papp Csenge Réka, Pincés Péter, Vízi Dávid</t>
  </si>
  <si>
    <t>Szikszai Dóra Júlia</t>
  </si>
  <si>
    <t>Antal Hanna, Erdei Márk, Guttengéber Luca, Kristóf Marcell, Vrábel Dániel</t>
  </si>
  <si>
    <t xml:space="preserve"> Bánhidi Asztrik Antal, Kovács Lilla, Kulcsár Henriett, Lantos Dorina</t>
  </si>
  <si>
    <t>Udvardi Kinga</t>
  </si>
  <si>
    <t>Mocsányi Dalma Alexandra</t>
  </si>
  <si>
    <t>Bakai Brigitta Dóra, Domokos Mirtill, Farkas Borbála, Nagy Emese</t>
  </si>
  <si>
    <t>Farkas Viktória</t>
  </si>
  <si>
    <t xml:space="preserve"> 2010-11.</t>
  </si>
  <si>
    <t>kiváló</t>
  </si>
  <si>
    <t>jól megfelelt</t>
  </si>
  <si>
    <t>megfelelt</t>
  </si>
  <si>
    <t>dicséret</t>
  </si>
  <si>
    <t>távozott</t>
  </si>
  <si>
    <t>érkezett</t>
  </si>
  <si>
    <t>kör/term.</t>
  </si>
  <si>
    <t xml:space="preserve"> +1 szjv</t>
  </si>
  <si>
    <t xml:space="preserve"> +2 szjv</t>
  </si>
  <si>
    <t xml:space="preserve"> + 3szjv</t>
  </si>
  <si>
    <t xml:space="preserve"> +1stjv</t>
  </si>
  <si>
    <t>Tanév végi eredmények:</t>
  </si>
  <si>
    <t>A kezdő és bevezető szakasz</t>
  </si>
  <si>
    <t>Tanév végén az  ismeretanyag elsajátításának módja:</t>
  </si>
  <si>
    <t>kiválóan</t>
  </si>
  <si>
    <t xml:space="preserve"> megfelelt</t>
  </si>
  <si>
    <t>jól</t>
  </si>
  <si>
    <t>gyengén teljesített</t>
  </si>
  <si>
    <t>gyakorlásra, felzárkóztatásra szorul</t>
  </si>
  <si>
    <t>a tananyagot</t>
  </si>
  <si>
    <t xml:space="preserve"> még nem sikerült</t>
  </si>
  <si>
    <t xml:space="preserve"> megfelelően elsajátítania</t>
  </si>
  <si>
    <t>Dicséretet kapott</t>
  </si>
  <si>
    <t>23 tanuló</t>
  </si>
  <si>
    <t>20 tanuló</t>
  </si>
  <si>
    <t>18 tanuló</t>
  </si>
  <si>
    <t>7 tanuló</t>
  </si>
  <si>
    <t>14 tanuló</t>
  </si>
  <si>
    <t>Bevezető szakasz záró érdemjegyei, alapozó és fejlesztő szakasz eredményei:</t>
  </si>
  <si>
    <t>2009/2010</t>
  </si>
  <si>
    <t>8.c</t>
  </si>
  <si>
    <t>magyar irodalom</t>
  </si>
  <si>
    <t>magyar nyelvtan</t>
  </si>
  <si>
    <t>angol nyelv</t>
  </si>
  <si>
    <t>Történelem</t>
  </si>
  <si>
    <t>Informatika</t>
  </si>
  <si>
    <t>természetismeret</t>
  </si>
  <si>
    <t>ének-zene</t>
  </si>
  <si>
    <t>osztályátlag</t>
  </si>
  <si>
    <t>elégtelen osztályzat</t>
  </si>
  <si>
    <t>6.c</t>
  </si>
  <si>
    <t>7.c</t>
  </si>
  <si>
    <t>átl.</t>
  </si>
  <si>
    <t>mag.</t>
  </si>
  <si>
    <t>hon.</t>
  </si>
  <si>
    <t>mt.</t>
  </si>
  <si>
    <t>fiú</t>
  </si>
  <si>
    <t>lány</t>
  </si>
  <si>
    <t>etika/hittan</t>
  </si>
  <si>
    <t>3.85</t>
  </si>
  <si>
    <t xml:space="preserve"> /fő</t>
  </si>
  <si>
    <t>Félévi bukás</t>
  </si>
  <si>
    <t>Szilágyi Krisztián (matematika, fizika, biológia, kémia)</t>
  </si>
  <si>
    <t>Naszvagyi-Szabó Barbara (biológia)</t>
  </si>
  <si>
    <t>mag</t>
  </si>
  <si>
    <t>szorg</t>
  </si>
  <si>
    <t>2017.</t>
  </si>
  <si>
    <t>2016.</t>
  </si>
  <si>
    <t>humán</t>
  </si>
  <si>
    <t>reál</t>
  </si>
  <si>
    <t>készség</t>
  </si>
  <si>
    <t>szjv</t>
  </si>
  <si>
    <t>sz,</t>
  </si>
  <si>
    <t>irod</t>
  </si>
  <si>
    <t>etika</t>
  </si>
  <si>
    <t>kör.</t>
  </si>
  <si>
    <t>tech</t>
  </si>
  <si>
    <t>Tanulók száma</t>
  </si>
  <si>
    <t>Magatartás átlag</t>
  </si>
  <si>
    <t>Szorgalom átlag</t>
  </si>
  <si>
    <t>magyar nyelv</t>
  </si>
  <si>
    <t>etika/hit- és erkölcstan</t>
  </si>
  <si>
    <t>honismeret</t>
  </si>
  <si>
    <t>környezetismeret</t>
  </si>
  <si>
    <t>technika és életvitel</t>
  </si>
  <si>
    <t>rajz-és vizuális kultúra</t>
  </si>
  <si>
    <t>Igazolt hiányzás</t>
  </si>
  <si>
    <t>Igazolt késés (óra)</t>
  </si>
  <si>
    <t>Igazolatlan hiányzás</t>
  </si>
  <si>
    <t>Igazolatlan késés (óra)</t>
  </si>
  <si>
    <t/>
  </si>
  <si>
    <t>Tantárgyi átlagok</t>
  </si>
  <si>
    <t>Magatartás</t>
  </si>
  <si>
    <t>Szorgalom</t>
  </si>
  <si>
    <t>Tanulmányi átlag 2</t>
  </si>
  <si>
    <t>Dicséretek száma</t>
  </si>
  <si>
    <t>Kitűnő értékelések száma</t>
  </si>
  <si>
    <t>Bukások száma</t>
  </si>
  <si>
    <t>Tanórai dicséretek száma</t>
  </si>
  <si>
    <t>Felszereléshiányok száma</t>
  </si>
  <si>
    <t>Házi feladat hiányok száma</t>
  </si>
  <si>
    <t>Igazolt késés (perc)</t>
  </si>
  <si>
    <t>Igazolatlan késés(perc)</t>
  </si>
  <si>
    <t>Késéssel korrigált igazolt mulasztás</t>
  </si>
  <si>
    <t>Tanulmányi eredmények</t>
  </si>
  <si>
    <t xml:space="preserve"> 2008-09.</t>
  </si>
  <si>
    <t xml:space="preserve"> 2009-10.</t>
  </si>
  <si>
    <t xml:space="preserve"> 2011-12.</t>
  </si>
  <si>
    <t xml:space="preserve"> 2012-13.</t>
  </si>
  <si>
    <t xml:space="preserve"> 2013-14.</t>
  </si>
  <si>
    <t xml:space="preserve"> 2014-15.</t>
  </si>
  <si>
    <t xml:space="preserve"> 2015-16.</t>
  </si>
  <si>
    <t xml:space="preserve"> 2016-17.</t>
  </si>
  <si>
    <t xml:space="preserve"> 2017-18.</t>
  </si>
  <si>
    <t xml:space="preserve"> 2018-19.</t>
  </si>
  <si>
    <t xml:space="preserve"> 2019-20.</t>
  </si>
  <si>
    <t>2020-21.</t>
  </si>
  <si>
    <t>körny./term.ism/term.tud.</t>
  </si>
  <si>
    <t>Tanulmányi átlag</t>
  </si>
  <si>
    <t>Átlag</t>
  </si>
  <si>
    <t>2021-22.</t>
  </si>
  <si>
    <t>2021-22.                      KRÉTA statisztika</t>
  </si>
  <si>
    <t>természettud.</t>
  </si>
  <si>
    <t>hon-, népi.</t>
  </si>
  <si>
    <t>etika/hit-, erk.</t>
  </si>
  <si>
    <t>rajz-és víz.</t>
  </si>
  <si>
    <t>dig. Kult.</t>
  </si>
  <si>
    <t>tech, terv.</t>
  </si>
  <si>
    <t>körny.</t>
  </si>
  <si>
    <t>tech, élet.</t>
  </si>
  <si>
    <t>Létszám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</si>
</sst>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mbria"/>
      <family val="1"/>
      <charset val="238"/>
    </font>
    <font>
      <b/>
      <sz val="11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AAAAA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5" fillId="0" borderId="0"/>
    <xf numFmtId="0" fontId="6" fillId="0" borderId="0"/>
    <xf numFmtId="1" fontId="35" fillId="0" borderId="9">
      <alignment horizontal="left" vertical="center" wrapText="1"/>
    </xf>
    <xf numFmtId="1" fontId="35" fillId="0" borderId="9">
      <alignment horizontal="center" textRotation="90" wrapText="1"/>
    </xf>
    <xf numFmtId="1" fontId="35" fillId="18" borderId="9">
      <alignment horizontal="center" textRotation="90" wrapText="1"/>
    </xf>
    <xf numFmtId="1" fontId="36" fillId="0" borderId="9">
      <alignment horizontal="left" vertical="center" wrapText="1"/>
    </xf>
    <xf numFmtId="2" fontId="36" fillId="0" borderId="9">
      <alignment horizontal="center" vertical="center" wrapText="1"/>
    </xf>
    <xf numFmtId="1" fontId="36" fillId="0" borderId="9">
      <alignment horizontal="center" vertical="center" wrapText="1"/>
    </xf>
    <xf numFmtId="1" fontId="35" fillId="0" borderId="0">
      <alignment horizontal="left" vertical="center" wrapText="1"/>
    </xf>
    <xf numFmtId="1" fontId="36" fillId="0" borderId="0">
      <alignment horizontal="left" vertical="center"/>
    </xf>
    <xf numFmtId="2" fontId="36" fillId="0" borderId="0">
      <alignment horizontal="center" vertical="center"/>
    </xf>
    <xf numFmtId="2" fontId="37" fillId="0" borderId="9">
      <alignment horizontal="center" vertical="center"/>
    </xf>
  </cellStyleXfs>
  <cellXfs count="38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6" xfId="0" applyFill="1" applyBorder="1"/>
    <xf numFmtId="0" fontId="0" fillId="0" borderId="1" xfId="0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0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6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5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Border="1"/>
    <xf numFmtId="164" fontId="0" fillId="6" borderId="1" xfId="0" applyNumberForma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2" fontId="1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3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7" xfId="0" applyFont="1" applyBorder="1" applyAlignment="1">
      <alignment horizontal="left" wrapText="1"/>
    </xf>
    <xf numFmtId="0" fontId="13" fillId="0" borderId="1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4" fillId="0" borderId="21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6" fillId="0" borderId="1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7" fillId="0" borderId="4" xfId="0" applyFont="1" applyBorder="1"/>
    <xf numFmtId="1" fontId="17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2" fontId="17" fillId="2" borderId="0" xfId="0" applyNumberFormat="1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2" fontId="17" fillId="2" borderId="7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20" fillId="0" borderId="1" xfId="0" applyFont="1" applyBorder="1"/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horizontal="center"/>
    </xf>
    <xf numFmtId="0" fontId="18" fillId="0" borderId="1" xfId="0" applyFont="1" applyBorder="1"/>
    <xf numFmtId="2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6" borderId="2" xfId="0" applyNumberFormat="1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7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164" fontId="17" fillId="0" borderId="0" xfId="0" applyNumberFormat="1" applyFont="1"/>
    <xf numFmtId="0" fontId="0" fillId="0" borderId="0" xfId="0" applyFont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1" fillId="0" borderId="4" xfId="0" applyFont="1" applyBorder="1"/>
    <xf numFmtId="1" fontId="0" fillId="2" borderId="1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 applyBorder="1"/>
    <xf numFmtId="0" fontId="1" fillId="0" borderId="4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 wrapText="1" readingOrder="1"/>
    </xf>
    <xf numFmtId="0" fontId="0" fillId="2" borderId="5" xfId="0" applyFill="1" applyBorder="1" applyAlignment="1">
      <alignment horizontal="center"/>
    </xf>
    <xf numFmtId="0" fontId="23" fillId="10" borderId="27" xfId="0" applyFont="1" applyFill="1" applyBorder="1" applyAlignment="1">
      <alignment horizontal="center" wrapText="1" readingOrder="1"/>
    </xf>
    <xf numFmtId="0" fontId="23" fillId="11" borderId="27" xfId="0" applyFont="1" applyFill="1" applyBorder="1" applyAlignment="1">
      <alignment horizontal="center" wrapText="1" readingOrder="1"/>
    </xf>
    <xf numFmtId="2" fontId="1" fillId="6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23" fillId="9" borderId="27" xfId="0" applyNumberFormat="1" applyFont="1" applyFill="1" applyBorder="1" applyAlignment="1">
      <alignment horizontal="center" wrapText="1" readingOrder="1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25" fillId="13" borderId="1" xfId="0" applyFont="1" applyFill="1" applyBorder="1"/>
    <xf numFmtId="0" fontId="25" fillId="13" borderId="1" xfId="0" applyFon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6" fillId="16" borderId="1" xfId="0" applyFont="1" applyFill="1" applyBorder="1" applyAlignment="1">
      <alignment horizontal="center"/>
    </xf>
    <xf numFmtId="0" fontId="27" fillId="1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2" fontId="26" fillId="16" borderId="1" xfId="0" applyNumberFormat="1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27" fillId="15" borderId="1" xfId="0" applyNumberFormat="1" applyFont="1" applyFill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4" fillId="13" borderId="1" xfId="0" applyFont="1" applyFill="1" applyBorder="1" applyAlignment="1">
      <alignment horizontal="center"/>
    </xf>
    <xf numFmtId="2" fontId="27" fillId="15" borderId="1" xfId="0" applyNumberFormat="1" applyFont="1" applyFill="1" applyBorder="1" applyAlignment="1">
      <alignment horizontal="center"/>
    </xf>
    <xf numFmtId="3" fontId="24" fillId="13" borderId="1" xfId="0" applyNumberFormat="1" applyFont="1" applyFill="1" applyBorder="1" applyAlignment="1">
      <alignment horizontal="center"/>
    </xf>
    <xf numFmtId="1" fontId="24" fillId="13" borderId="1" xfId="0" applyNumberFormat="1" applyFont="1" applyFill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2" fontId="24" fillId="15" borderId="1" xfId="0" applyNumberFormat="1" applyFont="1" applyFill="1" applyBorder="1" applyAlignment="1">
      <alignment horizontal="center"/>
    </xf>
    <xf numFmtId="9" fontId="0" fillId="0" borderId="0" xfId="0" applyNumberFormat="1"/>
    <xf numFmtId="0" fontId="0" fillId="12" borderId="0" xfId="0" applyFill="1" applyBorder="1" applyAlignment="1">
      <alignment horizontal="center"/>
    </xf>
    <xf numFmtId="0" fontId="0" fillId="12" borderId="0" xfId="0" applyFill="1" applyBorder="1"/>
    <xf numFmtId="1" fontId="0" fillId="12" borderId="0" xfId="0" applyNumberFormat="1" applyFill="1" applyBorder="1"/>
    <xf numFmtId="2" fontId="0" fillId="0" borderId="0" xfId="0" applyNumberFormat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4" fillId="0" borderId="0" xfId="0" applyFont="1" applyBorder="1" applyAlignment="1">
      <alignment horizontal="center"/>
    </xf>
    <xf numFmtId="2" fontId="0" fillId="12" borderId="0" xfId="0" applyNumberForma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7" fillId="15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24" fillId="12" borderId="1" xfId="0" applyFont="1" applyFill="1" applyBorder="1" applyAlignment="1">
      <alignment horizontal="center"/>
    </xf>
    <xf numFmtId="3" fontId="24" fillId="12" borderId="1" xfId="0" applyNumberFormat="1" applyFont="1" applyFill="1" applyBorder="1" applyAlignment="1">
      <alignment horizontal="center"/>
    </xf>
    <xf numFmtId="1" fontId="24" fillId="1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/>
    </xf>
    <xf numFmtId="2" fontId="31" fillId="2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1" fillId="0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31" fillId="17" borderId="1" xfId="0" applyNumberFormat="1" applyFont="1" applyFill="1" applyBorder="1" applyAlignment="1">
      <alignment horizontal="center"/>
    </xf>
    <xf numFmtId="1" fontId="35" fillId="0" borderId="9" xfId="3" applyNumberFormat="1" applyFont="1" applyBorder="1">
      <alignment horizontal="left" vertical="center" wrapText="1"/>
    </xf>
    <xf numFmtId="1" fontId="35" fillId="0" borderId="9" xfId="4" applyNumberFormat="1" applyFont="1" applyBorder="1">
      <alignment horizontal="center" textRotation="90" wrapText="1"/>
    </xf>
    <xf numFmtId="1" fontId="35" fillId="18" borderId="9" xfId="5" applyNumberFormat="1" applyFont="1" applyFill="1" applyBorder="1">
      <alignment horizontal="center" textRotation="90" wrapText="1"/>
    </xf>
    <xf numFmtId="1" fontId="35" fillId="0" borderId="1" xfId="3" applyNumberFormat="1" applyFont="1" applyBorder="1">
      <alignment horizontal="left" vertical="center" wrapText="1"/>
    </xf>
    <xf numFmtId="1" fontId="0" fillId="0" borderId="1" xfId="6" applyNumberFormat="1" applyFont="1" applyBorder="1">
      <alignment horizontal="left" vertical="center" wrapText="1"/>
    </xf>
    <xf numFmtId="2" fontId="0" fillId="0" borderId="1" xfId="7" applyNumberFormat="1" applyFont="1" applyBorder="1">
      <alignment horizontal="center" vertical="center" wrapText="1"/>
    </xf>
    <xf numFmtId="1" fontId="0" fillId="0" borderId="1" xfId="8" applyNumberFormat="1" applyFont="1" applyBorder="1">
      <alignment horizontal="center" vertical="center" wrapText="1"/>
    </xf>
    <xf numFmtId="1" fontId="0" fillId="0" borderId="1" xfId="8" applyNumberFormat="1" applyFont="1" applyBorder="1" applyAlignment="1">
      <alignment horizontal="center" vertical="center" wrapText="1"/>
    </xf>
    <xf numFmtId="1" fontId="35" fillId="0" borderId="1" xfId="9" applyNumberFormat="1" applyFont="1" applyBorder="1">
      <alignment horizontal="left" vertical="center" wrapText="1"/>
    </xf>
    <xf numFmtId="1" fontId="0" fillId="0" borderId="1" xfId="10" applyNumberFormat="1" applyFont="1" applyBorder="1" applyAlignment="1"/>
    <xf numFmtId="2" fontId="0" fillId="0" borderId="1" xfId="11" applyNumberFormat="1" applyFont="1" applyBorder="1">
      <alignment horizontal="center" vertical="center"/>
    </xf>
    <xf numFmtId="1" fontId="0" fillId="0" borderId="1" xfId="10" applyNumberFormat="1" applyFont="1" applyBorder="1" applyAlignment="1">
      <alignment horizontal="center"/>
    </xf>
    <xf numFmtId="1" fontId="37" fillId="0" borderId="0" xfId="4" applyNumberFormat="1" applyFont="1" applyBorder="1">
      <alignment horizontal="center" textRotation="90" wrapText="1"/>
    </xf>
    <xf numFmtId="0" fontId="34" fillId="0" borderId="1" xfId="0" applyFont="1" applyBorder="1" applyAlignment="1">
      <alignment horizontal="center"/>
    </xf>
    <xf numFmtId="2" fontId="34" fillId="0" borderId="1" xfId="0" applyNumberFormat="1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2" fontId="38" fillId="0" borderId="1" xfId="12" applyFont="1" applyBorder="1" applyAlignment="1">
      <alignment horizontal="center" vertical="center"/>
    </xf>
    <xf numFmtId="2" fontId="38" fillId="0" borderId="1" xfId="4" applyNumberFormat="1" applyFont="1" applyBorder="1" applyAlignment="1">
      <alignment horizontal="center" wrapText="1"/>
    </xf>
    <xf numFmtId="1" fontId="38" fillId="0" borderId="1" xfId="4" applyFont="1" applyBorder="1" applyAlignment="1">
      <alignment horizontal="center" wrapText="1"/>
    </xf>
    <xf numFmtId="0" fontId="34" fillId="0" borderId="6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40" fillId="0" borderId="0" xfId="4" applyNumberFormat="1" applyFont="1" applyBorder="1">
      <alignment horizontal="center" textRotation="90" wrapText="1"/>
    </xf>
    <xf numFmtId="1" fontId="40" fillId="0" borderId="9" xfId="4" applyNumberFormat="1" applyFont="1" applyBorder="1">
      <alignment horizontal="center" textRotation="90" wrapText="1"/>
    </xf>
    <xf numFmtId="0" fontId="35" fillId="0" borderId="1" xfId="0" applyFont="1" applyFill="1" applyBorder="1" applyAlignment="1">
      <alignment horizontal="center"/>
    </xf>
    <xf numFmtId="2" fontId="3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/>
    <xf numFmtId="0" fontId="28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39" fillId="0" borderId="30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5" fillId="6" borderId="3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0" xfId="0" applyFont="1"/>
    <xf numFmtId="0" fontId="11" fillId="0" borderId="20" xfId="0" applyFont="1" applyBorder="1"/>
    <xf numFmtId="0" fontId="12" fillId="0" borderId="2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</cellXfs>
  <cellStyles count="13">
    <cellStyle name="HeaderStyle" xfId="9"/>
    <cellStyle name="HeaderStyle90BottomBordered" xfId="4"/>
    <cellStyle name="HeaderStyle90BottomBorderedBGGray" xfId="5"/>
    <cellStyle name="HeaderStyleBottomBordered" xfId="3"/>
    <cellStyle name="IntegerStyleBottomBordered" xfId="8"/>
    <cellStyle name="Normál" xfId="0" builtinId="0"/>
    <cellStyle name="Normál 2" xfId="1"/>
    <cellStyle name="Normál 3" xfId="2"/>
    <cellStyle name="NormalStyle" xfId="10"/>
    <cellStyle name="NormalStyleBottomBordered" xfId="6"/>
    <cellStyle name="Numeric2BoldStyleBottomBordered" xfId="12"/>
    <cellStyle name="Numeric2Style" xfId="11"/>
    <cellStyle name="Numeric2StyleBottomBordered" xfId="7"/>
  </cellStyles>
  <dxfs count="0"/>
  <tableStyles count="0" defaultTableStyle="TableStyleMedium9" defaultPivotStyle="PivotStyleLight16"/>
  <colors>
    <mruColors>
      <color rgb="FFFFFFCC"/>
      <color rgb="FFFF9999"/>
      <color rgb="FFFF7C80"/>
      <color rgb="FF66CCFF"/>
      <color rgb="FFFFCC99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'Összesítés 2009-21.'!$A$2</c:f>
              <c:strCache>
                <c:ptCount val="1"/>
                <c:pt idx="0">
                  <c:v>Magatartás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'Összesítés 2009-21.'!$B$1:$O$1</c:f>
              <c:strCache>
                <c:ptCount val="14"/>
                <c:pt idx="0">
                  <c:v> 2008-09.</c:v>
                </c:pt>
                <c:pt idx="1">
                  <c:v> 2009-10.</c:v>
                </c:pt>
                <c:pt idx="2">
                  <c:v> 2010-11.</c:v>
                </c:pt>
                <c:pt idx="3">
                  <c:v> 2011-12.</c:v>
                </c:pt>
                <c:pt idx="4">
                  <c:v> 2012-13.</c:v>
                </c:pt>
                <c:pt idx="5">
                  <c:v> 2013-14.</c:v>
                </c:pt>
                <c:pt idx="6">
                  <c:v> 2014-15.</c:v>
                </c:pt>
                <c:pt idx="7">
                  <c:v> 2015-16.</c:v>
                </c:pt>
                <c:pt idx="8">
                  <c:v> 2016-17.</c:v>
                </c:pt>
                <c:pt idx="9">
                  <c:v> 2017-18.</c:v>
                </c:pt>
                <c:pt idx="10">
                  <c:v> 2018-19.</c:v>
                </c:pt>
                <c:pt idx="11">
                  <c:v> 2019-20.</c:v>
                </c:pt>
                <c:pt idx="12">
                  <c:v>2020-21.</c:v>
                </c:pt>
                <c:pt idx="13">
                  <c:v>2021-22.</c:v>
                </c:pt>
              </c:strCache>
            </c:strRef>
          </c:cat>
          <c:val>
            <c:numRef>
              <c:f>'Összesítés 2009-21.'!$B$2:$O$2</c:f>
              <c:numCache>
                <c:formatCode>General</c:formatCode>
                <c:ptCount val="14"/>
                <c:pt idx="2">
                  <c:v>4.33</c:v>
                </c:pt>
                <c:pt idx="3" formatCode="0.00">
                  <c:v>4.42</c:v>
                </c:pt>
                <c:pt idx="4" formatCode="0.00">
                  <c:v>4.33</c:v>
                </c:pt>
                <c:pt idx="5" formatCode="0.00">
                  <c:v>4.3600000000000003</c:v>
                </c:pt>
                <c:pt idx="6" formatCode="0.00">
                  <c:v>4.43</c:v>
                </c:pt>
                <c:pt idx="7" formatCode="0.00">
                  <c:v>4.42</c:v>
                </c:pt>
                <c:pt idx="8" formatCode="0.00">
                  <c:v>4.4000000000000004</c:v>
                </c:pt>
                <c:pt idx="9" formatCode="0.00">
                  <c:v>4.3099999999999996</c:v>
                </c:pt>
                <c:pt idx="10" formatCode="0.00">
                  <c:v>4.3499999999999996</c:v>
                </c:pt>
                <c:pt idx="11" formatCode="0.00">
                  <c:v>4.55</c:v>
                </c:pt>
                <c:pt idx="12" formatCode="0.00">
                  <c:v>4.46</c:v>
                </c:pt>
                <c:pt idx="13" formatCode="0.00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6-43C3-AC2B-2419F00D6F37}"/>
            </c:ext>
          </c:extLst>
        </c:ser>
        <c:ser>
          <c:idx val="1"/>
          <c:order val="1"/>
          <c:tx>
            <c:strRef>
              <c:f>'Összesítés 2009-21.'!$A$3</c:f>
              <c:strCache>
                <c:ptCount val="1"/>
                <c:pt idx="0">
                  <c:v>Szorgalom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'Összesítés 2009-21.'!$B$1:$O$1</c:f>
              <c:strCache>
                <c:ptCount val="14"/>
                <c:pt idx="0">
                  <c:v> 2008-09.</c:v>
                </c:pt>
                <c:pt idx="1">
                  <c:v> 2009-10.</c:v>
                </c:pt>
                <c:pt idx="2">
                  <c:v> 2010-11.</c:v>
                </c:pt>
                <c:pt idx="3">
                  <c:v> 2011-12.</c:v>
                </c:pt>
                <c:pt idx="4">
                  <c:v> 2012-13.</c:v>
                </c:pt>
                <c:pt idx="5">
                  <c:v> 2013-14.</c:v>
                </c:pt>
                <c:pt idx="6">
                  <c:v> 2014-15.</c:v>
                </c:pt>
                <c:pt idx="7">
                  <c:v> 2015-16.</c:v>
                </c:pt>
                <c:pt idx="8">
                  <c:v> 2016-17.</c:v>
                </c:pt>
                <c:pt idx="9">
                  <c:v> 2017-18.</c:v>
                </c:pt>
                <c:pt idx="10">
                  <c:v> 2018-19.</c:v>
                </c:pt>
                <c:pt idx="11">
                  <c:v> 2019-20.</c:v>
                </c:pt>
                <c:pt idx="12">
                  <c:v>2020-21.</c:v>
                </c:pt>
                <c:pt idx="13">
                  <c:v>2021-22.</c:v>
                </c:pt>
              </c:strCache>
            </c:strRef>
          </c:cat>
          <c:val>
            <c:numRef>
              <c:f>'Összesítés 2009-21.'!$B$3:$O$3</c:f>
              <c:numCache>
                <c:formatCode>General</c:formatCode>
                <c:ptCount val="14"/>
                <c:pt idx="2">
                  <c:v>4.33</c:v>
                </c:pt>
                <c:pt idx="3">
                  <c:v>4.25</c:v>
                </c:pt>
                <c:pt idx="4">
                  <c:v>4.26</c:v>
                </c:pt>
                <c:pt idx="5">
                  <c:v>4.2300000000000004</c:v>
                </c:pt>
                <c:pt idx="6">
                  <c:v>4.29</c:v>
                </c:pt>
                <c:pt idx="7">
                  <c:v>4.32</c:v>
                </c:pt>
                <c:pt idx="8">
                  <c:v>4.22</c:v>
                </c:pt>
                <c:pt idx="9">
                  <c:v>4.24</c:v>
                </c:pt>
                <c:pt idx="10">
                  <c:v>4.3499999999999996</c:v>
                </c:pt>
                <c:pt idx="11">
                  <c:v>4.41</c:v>
                </c:pt>
                <c:pt idx="12">
                  <c:v>4.38</c:v>
                </c:pt>
                <c:pt idx="13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6-43C3-AC2B-2419F00D6F37}"/>
            </c:ext>
          </c:extLst>
        </c:ser>
        <c:ser>
          <c:idx val="2"/>
          <c:order val="2"/>
          <c:tx>
            <c:strRef>
              <c:f>'Összesítés 2009-21.'!$A$4</c:f>
              <c:strCache>
                <c:ptCount val="1"/>
                <c:pt idx="0">
                  <c:v>Tanulmányi eredmények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'Összesítés 2009-21.'!$B$1:$O$1</c:f>
              <c:strCache>
                <c:ptCount val="14"/>
                <c:pt idx="0">
                  <c:v> 2008-09.</c:v>
                </c:pt>
                <c:pt idx="1">
                  <c:v> 2009-10.</c:v>
                </c:pt>
                <c:pt idx="2">
                  <c:v> 2010-11.</c:v>
                </c:pt>
                <c:pt idx="3">
                  <c:v> 2011-12.</c:v>
                </c:pt>
                <c:pt idx="4">
                  <c:v> 2012-13.</c:v>
                </c:pt>
                <c:pt idx="5">
                  <c:v> 2013-14.</c:v>
                </c:pt>
                <c:pt idx="6">
                  <c:v> 2014-15.</c:v>
                </c:pt>
                <c:pt idx="7">
                  <c:v> 2015-16.</c:v>
                </c:pt>
                <c:pt idx="8">
                  <c:v> 2016-17.</c:v>
                </c:pt>
                <c:pt idx="9">
                  <c:v> 2017-18.</c:v>
                </c:pt>
                <c:pt idx="10">
                  <c:v> 2018-19.</c:v>
                </c:pt>
                <c:pt idx="11">
                  <c:v> 2019-20.</c:v>
                </c:pt>
                <c:pt idx="12">
                  <c:v>2020-21.</c:v>
                </c:pt>
                <c:pt idx="13">
                  <c:v>2021-22.</c:v>
                </c:pt>
              </c:strCache>
            </c:strRef>
          </c:cat>
          <c:val>
            <c:numRef>
              <c:f>'Összesítés 2009-21.'!$B$4:$O$4</c:f>
              <c:numCache>
                <c:formatCode>General</c:formatCode>
                <c:ptCount val="14"/>
                <c:pt idx="0">
                  <c:v>4.07</c:v>
                </c:pt>
                <c:pt idx="1">
                  <c:v>4.2699999999999996</c:v>
                </c:pt>
                <c:pt idx="2">
                  <c:v>4.33</c:v>
                </c:pt>
                <c:pt idx="3">
                  <c:v>4.28</c:v>
                </c:pt>
                <c:pt idx="4">
                  <c:v>4.29</c:v>
                </c:pt>
                <c:pt idx="5">
                  <c:v>4.12</c:v>
                </c:pt>
                <c:pt idx="6">
                  <c:v>4.3600000000000003</c:v>
                </c:pt>
                <c:pt idx="7">
                  <c:v>4.38</c:v>
                </c:pt>
                <c:pt idx="8">
                  <c:v>4.33</c:v>
                </c:pt>
                <c:pt idx="9">
                  <c:v>4.29</c:v>
                </c:pt>
                <c:pt idx="10">
                  <c:v>4.0999999999999996</c:v>
                </c:pt>
                <c:pt idx="11">
                  <c:v>4.3600000000000003</c:v>
                </c:pt>
                <c:pt idx="12">
                  <c:v>4.41</c:v>
                </c:pt>
                <c:pt idx="13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6-43C3-AC2B-2419F00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390719"/>
        <c:axId val="1167374495"/>
      </c:lineChart>
      <c:catAx>
        <c:axId val="116739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67374495"/>
        <c:crosses val="autoZero"/>
        <c:auto val="1"/>
        <c:lblAlgn val="ctr"/>
        <c:lblOffset val="100"/>
        <c:noMultiLvlLbl val="0"/>
      </c:catAx>
      <c:valAx>
        <c:axId val="116737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6739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[1]Összesítés!$K$77:$L$77</c:f>
              <c:strCache>
                <c:ptCount val="2"/>
                <c:pt idx="0">
                  <c:v>fiú</c:v>
                </c:pt>
                <c:pt idx="1">
                  <c:v>lány</c:v>
                </c:pt>
              </c:strCache>
            </c:strRef>
          </c:cat>
          <c:val>
            <c:numRef>
              <c:f>[1]Összesítés!$K$78:$L$78</c:f>
              <c:numCache>
                <c:formatCode>General</c:formatCode>
                <c:ptCount val="2"/>
                <c:pt idx="0">
                  <c:v>222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4-4910-8FF1-DED2D482D587}"/>
            </c:ext>
          </c:extLst>
        </c:ser>
        <c:ser>
          <c:idx val="1"/>
          <c:order val="1"/>
          <c:explosion val="25"/>
          <c:cat>
            <c:strRef>
              <c:f>[1]Összesítés!$K$77:$L$77</c:f>
              <c:strCache>
                <c:ptCount val="2"/>
                <c:pt idx="0">
                  <c:v>fiú</c:v>
                </c:pt>
                <c:pt idx="1">
                  <c:v>lány</c:v>
                </c:pt>
              </c:strCache>
            </c:strRef>
          </c:cat>
          <c:val>
            <c:numRef>
              <c:f>[1]Összesítés!$K$79:$L$79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4-4910-8FF1-DED2D482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[1]Összesítés!$B$46</c:f>
              <c:strCache>
                <c:ptCount val="1"/>
                <c:pt idx="0">
                  <c:v>év vége</c:v>
                </c:pt>
              </c:strCache>
            </c:strRef>
          </c:tx>
          <c:cat>
            <c:strRef>
              <c:f>[1]Összesítés!$A$47:$A$61</c:f>
              <c:strCache>
                <c:ptCount val="15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  <c:pt idx="14">
                  <c:v>iskolaátlag</c:v>
                </c:pt>
              </c:strCache>
            </c:strRef>
          </c:cat>
          <c:val>
            <c:numRef>
              <c:f>[1]Összesítés!$B$47:$B$61</c:f>
              <c:numCache>
                <c:formatCode>General</c:formatCode>
                <c:ptCount val="15"/>
                <c:pt idx="0">
                  <c:v>4.8</c:v>
                </c:pt>
                <c:pt idx="1">
                  <c:v>4.6555555555555559</c:v>
                </c:pt>
                <c:pt idx="2">
                  <c:v>4.5888888888888895</c:v>
                </c:pt>
                <c:pt idx="3">
                  <c:v>4.6433333333333335</c:v>
                </c:pt>
                <c:pt idx="4">
                  <c:v>4.4888888888888889</c:v>
                </c:pt>
                <c:pt idx="5">
                  <c:v>4.5910000000000002</c:v>
                </c:pt>
                <c:pt idx="6">
                  <c:v>4.4838461538461534</c:v>
                </c:pt>
                <c:pt idx="7">
                  <c:v>4.1961538461538463</c:v>
                </c:pt>
                <c:pt idx="8">
                  <c:v>4.4016666666666664</c:v>
                </c:pt>
                <c:pt idx="9">
                  <c:v>4.3641666666666667</c:v>
                </c:pt>
                <c:pt idx="10">
                  <c:v>3.9066666666666663</c:v>
                </c:pt>
                <c:pt idx="11">
                  <c:v>3.7440000000000002</c:v>
                </c:pt>
                <c:pt idx="12">
                  <c:v>4.012142857142857</c:v>
                </c:pt>
                <c:pt idx="13">
                  <c:v>3.8071428571428565</c:v>
                </c:pt>
                <c:pt idx="14">
                  <c:v>4.3345323129251705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B-4DD2-BEF5-0BA0D141299C}"/>
            </c:ext>
          </c:extLst>
        </c:ser>
        <c:ser>
          <c:idx val="1"/>
          <c:order val="1"/>
          <c:tx>
            <c:strRef>
              <c:f>[1]Összesítés!$C$46</c:f>
              <c:strCache>
                <c:ptCount val="1"/>
                <c:pt idx="0">
                  <c:v>félévi</c:v>
                </c:pt>
              </c:strCache>
            </c:strRef>
          </c:tx>
          <c:cat>
            <c:strRef>
              <c:f>[1]Összesítés!$A$47:$A$61</c:f>
              <c:strCache>
                <c:ptCount val="15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  <c:pt idx="14">
                  <c:v>iskolaátlag</c:v>
                </c:pt>
              </c:strCache>
            </c:strRef>
          </c:cat>
          <c:val>
            <c:numRef>
              <c:f>[1]Összesítés!$C$47:$C$61</c:f>
              <c:numCache>
                <c:formatCode>General</c:formatCode>
                <c:ptCount val="15"/>
                <c:pt idx="2">
                  <c:v>4.5732758620689653</c:v>
                </c:pt>
                <c:pt idx="3">
                  <c:v>4.5732758620689653</c:v>
                </c:pt>
                <c:pt idx="4">
                  <c:v>4.3589743589743586</c:v>
                </c:pt>
                <c:pt idx="5">
                  <c:v>4.5593869731800769</c:v>
                </c:pt>
                <c:pt idx="6">
                  <c:v>4.5256132756132752</c:v>
                </c:pt>
                <c:pt idx="7">
                  <c:v>4.1585968379446641</c:v>
                </c:pt>
                <c:pt idx="8">
                  <c:v>4.2902097902097918</c:v>
                </c:pt>
                <c:pt idx="9">
                  <c:v>4.1898989898989889</c:v>
                </c:pt>
                <c:pt idx="10">
                  <c:v>3.848901098901099</c:v>
                </c:pt>
                <c:pt idx="11">
                  <c:v>3.546541693600517</c:v>
                </c:pt>
                <c:pt idx="12">
                  <c:v>4.0153846153846144</c:v>
                </c:pt>
                <c:pt idx="13">
                  <c:v>3.8458333333333328</c:v>
                </c:pt>
                <c:pt idx="14">
                  <c:v>4.2071577242648877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B-4DD2-BEF5-0BA0D1412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23872"/>
        <c:axId val="216135296"/>
      </c:lineChart>
      <c:catAx>
        <c:axId val="23662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135296"/>
        <c:crosses val="autoZero"/>
        <c:auto val="1"/>
        <c:lblAlgn val="ctr"/>
        <c:lblOffset val="100"/>
        <c:noMultiLvlLbl val="0"/>
      </c:catAx>
      <c:valAx>
        <c:axId val="21613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62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[1]Összesítés!$G$23</c:f>
              <c:strCache>
                <c:ptCount val="1"/>
                <c:pt idx="0">
                  <c:v>etika/hittan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[1]Összesítés!$H$23</c:f>
              <c:numCache>
                <c:formatCode>General</c:formatCode>
                <c:ptCount val="1"/>
                <c:pt idx="0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5-4B06-8AC3-9B8985197A45}"/>
            </c:ext>
          </c:extLst>
        </c:ser>
        <c:ser>
          <c:idx val="1"/>
          <c:order val="1"/>
          <c:tx>
            <c:strRef>
              <c:f>[1]Összesítés!$G$24</c:f>
              <c:strCache>
                <c:ptCount val="1"/>
                <c:pt idx="0">
                  <c:v>technika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[1]Összesítés!$H$24</c:f>
              <c:numCache>
                <c:formatCode>General</c:formatCode>
                <c:ptCount val="1"/>
                <c:pt idx="0">
                  <c:v>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5-4B06-8AC3-9B8985197A45}"/>
            </c:ext>
          </c:extLst>
        </c:ser>
        <c:ser>
          <c:idx val="2"/>
          <c:order val="2"/>
          <c:tx>
            <c:strRef>
              <c:f>[1]Összesítés!$G$25</c:f>
              <c:strCache>
                <c:ptCount val="1"/>
                <c:pt idx="0">
                  <c:v>testnevelés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[1]Összesítés!$H$25</c:f>
              <c:numCache>
                <c:formatCode>General</c:formatCode>
                <c:ptCount val="1"/>
                <c:pt idx="0">
                  <c:v>4.7699999999999996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5-4B06-8AC3-9B8985197A45}"/>
            </c:ext>
          </c:extLst>
        </c:ser>
        <c:ser>
          <c:idx val="3"/>
          <c:order val="3"/>
          <c:tx>
            <c:strRef>
              <c:f>[1]Összesítés!$G$26</c:f>
              <c:strCache>
                <c:ptCount val="1"/>
                <c:pt idx="0">
                  <c:v>ének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[1]Összesítés!$H$26</c:f>
              <c:numCache>
                <c:formatCode>General</c:formatCode>
                <c:ptCount val="1"/>
                <c:pt idx="0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A5-4B06-8AC3-9B8985197A45}"/>
            </c:ext>
          </c:extLst>
        </c:ser>
        <c:ser>
          <c:idx val="4"/>
          <c:order val="4"/>
          <c:tx>
            <c:strRef>
              <c:f>[1]Összesítés!$G$27</c:f>
              <c:strCache>
                <c:ptCount val="1"/>
                <c:pt idx="0">
                  <c:v>rajz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[1]Összesítés!$H$27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A5-4B06-8AC3-9B8985197A45}"/>
            </c:ext>
          </c:extLst>
        </c:ser>
        <c:ser>
          <c:idx val="5"/>
          <c:order val="5"/>
          <c:tx>
            <c:strRef>
              <c:f>[1]Összesítés!$G$28</c:f>
              <c:strCache>
                <c:ptCount val="1"/>
                <c:pt idx="0">
                  <c:v>honism.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[1]Összesítés!$H$28</c:f>
              <c:numCache>
                <c:formatCode>General</c:formatCode>
                <c:ptCount val="1"/>
                <c:pt idx="0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A5-4B06-8AC3-9B8985197A45}"/>
            </c:ext>
          </c:extLst>
        </c:ser>
        <c:ser>
          <c:idx val="6"/>
          <c:order val="6"/>
          <c:tx>
            <c:strRef>
              <c:f>[1]Összesítés!$G$29</c:f>
              <c:strCache>
                <c:ptCount val="1"/>
                <c:pt idx="0">
                  <c:v>informatika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[1]Összesítés!$H$29</c:f>
              <c:numCache>
                <c:formatCode>General</c:formatCode>
                <c:ptCount val="1"/>
                <c:pt idx="0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A5-4B06-8AC3-9B8985197A45}"/>
            </c:ext>
          </c:extLst>
        </c:ser>
        <c:ser>
          <c:idx val="7"/>
          <c:order val="7"/>
          <c:tx>
            <c:strRef>
              <c:f>[1]Összesítés!$G$30</c:f>
              <c:strCache>
                <c:ptCount val="1"/>
                <c:pt idx="0">
                  <c:v>irodalom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[1]Összesítés!$H$30</c:f>
              <c:numCache>
                <c:formatCode>General</c:formatCode>
                <c:ptCount val="1"/>
                <c:pt idx="0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A5-4B06-8AC3-9B8985197A45}"/>
            </c:ext>
          </c:extLst>
        </c:ser>
        <c:ser>
          <c:idx val="8"/>
          <c:order val="8"/>
          <c:tx>
            <c:strRef>
              <c:f>[1]Összesítés!$G$31</c:f>
              <c:strCache>
                <c:ptCount val="1"/>
                <c:pt idx="0">
                  <c:v>term./kör.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[1]Összesítés!$H$31</c:f>
              <c:numCache>
                <c:formatCode>General</c:formatCode>
                <c:ptCount val="1"/>
                <c:pt idx="0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A5-4B06-8AC3-9B8985197A45}"/>
            </c:ext>
          </c:extLst>
        </c:ser>
        <c:ser>
          <c:idx val="9"/>
          <c:order val="9"/>
          <c:tx>
            <c:strRef>
              <c:f>[1]Összesítés!$G$32</c:f>
              <c:strCache>
                <c:ptCount val="1"/>
                <c:pt idx="0">
                  <c:v>nyelvtan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[1]Összesítés!$H$32</c:f>
              <c:numCache>
                <c:formatCode>General</c:formatCode>
                <c:ptCount val="1"/>
                <c:pt idx="0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A5-4B06-8AC3-9B8985197A45}"/>
            </c:ext>
          </c:extLst>
        </c:ser>
        <c:ser>
          <c:idx val="10"/>
          <c:order val="10"/>
          <c:tx>
            <c:strRef>
              <c:f>[1]Összesítés!$G$33</c:f>
              <c:strCache>
                <c:ptCount val="1"/>
                <c:pt idx="0">
                  <c:v>angol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[1]Összesítés!$H$33</c:f>
              <c:numCache>
                <c:formatCode>General</c:formatCode>
                <c:ptCount val="1"/>
                <c:pt idx="0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A5-4B06-8AC3-9B8985197A45}"/>
            </c:ext>
          </c:extLst>
        </c:ser>
        <c:ser>
          <c:idx val="11"/>
          <c:order val="11"/>
          <c:tx>
            <c:strRef>
              <c:f>[1]Összesítés!$G$34</c:f>
              <c:strCache>
                <c:ptCount val="1"/>
                <c:pt idx="0">
                  <c:v>történelem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[1]Összesítés!$H$34</c:f>
              <c:numCache>
                <c:formatCode>General</c:formatCode>
                <c:ptCount val="1"/>
                <c:pt idx="0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A5-4B06-8AC3-9B8985197A45}"/>
            </c:ext>
          </c:extLst>
        </c:ser>
        <c:ser>
          <c:idx val="12"/>
          <c:order val="12"/>
          <c:tx>
            <c:strRef>
              <c:f>[1]Összesítés!$G$35</c:f>
              <c:strCache>
                <c:ptCount val="1"/>
                <c:pt idx="0">
                  <c:v>matematika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[1]Összesítés!$H$35</c:f>
              <c:numCache>
                <c:formatCode>General</c:formatCode>
                <c:ptCount val="1"/>
                <c:pt idx="0">
                  <c:v>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A5-4B06-8AC3-9B8985197A45}"/>
            </c:ext>
          </c:extLst>
        </c:ser>
        <c:ser>
          <c:idx val="13"/>
          <c:order val="13"/>
          <c:tx>
            <c:strRef>
              <c:f>[1]Összesítés!$G$36</c:f>
              <c:strCache>
                <c:ptCount val="1"/>
                <c:pt idx="0">
                  <c:v>földrajz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[1]Összesítés!$H$36</c:f>
              <c:numCache>
                <c:formatCode>General</c:formatCode>
                <c:ptCount val="1"/>
                <c:pt idx="0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A5-4B06-8AC3-9B8985197A45}"/>
            </c:ext>
          </c:extLst>
        </c:ser>
        <c:ser>
          <c:idx val="14"/>
          <c:order val="14"/>
          <c:tx>
            <c:strRef>
              <c:f>[1]Összesítés!$G$37</c:f>
              <c:strCache>
                <c:ptCount val="1"/>
                <c:pt idx="0">
                  <c:v>biológia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[1]Összesítés!$H$37</c:f>
              <c:numCache>
                <c:formatCode>General</c:formatCode>
                <c:ptCount val="1"/>
                <c:pt idx="0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A5-4B06-8AC3-9B8985197A45}"/>
            </c:ext>
          </c:extLst>
        </c:ser>
        <c:ser>
          <c:idx val="15"/>
          <c:order val="15"/>
          <c:tx>
            <c:strRef>
              <c:f>[1]Összesítés!$G$38</c:f>
              <c:strCache>
                <c:ptCount val="1"/>
                <c:pt idx="0">
                  <c:v>kémia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[1]Összesítés!$H$38</c:f>
              <c:numCache>
                <c:formatCode>General</c:formatCode>
                <c:ptCount val="1"/>
                <c:pt idx="0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A5-4B06-8AC3-9B8985197A45}"/>
            </c:ext>
          </c:extLst>
        </c:ser>
        <c:ser>
          <c:idx val="16"/>
          <c:order val="16"/>
          <c:tx>
            <c:strRef>
              <c:f>[1]Összesítés!$G$39</c:f>
              <c:strCache>
                <c:ptCount val="1"/>
                <c:pt idx="0">
                  <c:v>fizika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[1]Összesítés!$H$39</c:f>
              <c:numCache>
                <c:formatCode>General</c:formatCode>
                <c:ptCount val="1"/>
                <c:pt idx="0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A5-4B06-8AC3-9B8985197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623360"/>
        <c:axId val="326918720"/>
        <c:axId val="0"/>
      </c:bar3DChart>
      <c:catAx>
        <c:axId val="236623360"/>
        <c:scaling>
          <c:orientation val="minMax"/>
        </c:scaling>
        <c:delete val="0"/>
        <c:axPos val="l"/>
        <c:majorTickMark val="out"/>
        <c:minorTickMark val="none"/>
        <c:tickLblPos val="nextTo"/>
        <c:crossAx val="326918720"/>
        <c:crosses val="autoZero"/>
        <c:auto val="1"/>
        <c:lblAlgn val="ctr"/>
        <c:lblOffset val="100"/>
        <c:noMultiLvlLbl val="0"/>
      </c:catAx>
      <c:valAx>
        <c:axId val="326918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662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[1]Összesítés!$L$89:$L$102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3.b</c:v>
                </c:pt>
                <c:pt idx="3">
                  <c:v>4.b</c:v>
                </c:pt>
                <c:pt idx="4">
                  <c:v>3.a</c:v>
                </c:pt>
                <c:pt idx="5">
                  <c:v>4.a</c:v>
                </c:pt>
                <c:pt idx="6">
                  <c:v>5.a</c:v>
                </c:pt>
                <c:pt idx="7">
                  <c:v>6.a</c:v>
                </c:pt>
                <c:pt idx="8">
                  <c:v>6.b</c:v>
                </c:pt>
                <c:pt idx="9">
                  <c:v>5.b</c:v>
                </c:pt>
                <c:pt idx="10">
                  <c:v>8.a</c:v>
                </c:pt>
                <c:pt idx="11">
                  <c:v>7.a</c:v>
                </c:pt>
                <c:pt idx="12">
                  <c:v>8.b</c:v>
                </c:pt>
                <c:pt idx="13">
                  <c:v>7.b</c:v>
                </c:pt>
              </c:strCache>
            </c:strRef>
          </c:cat>
          <c:val>
            <c:numRef>
              <c:f>[1]Összesítés!$M$89:$M$102</c:f>
              <c:numCache>
                <c:formatCode>General</c:formatCode>
                <c:ptCount val="14"/>
                <c:pt idx="0">
                  <c:v>4.8</c:v>
                </c:pt>
                <c:pt idx="1">
                  <c:v>4.6555555555555559</c:v>
                </c:pt>
                <c:pt idx="2">
                  <c:v>4.6433333333333335</c:v>
                </c:pt>
                <c:pt idx="3">
                  <c:v>4.5910000000000002</c:v>
                </c:pt>
                <c:pt idx="4">
                  <c:v>4.5888888888888895</c:v>
                </c:pt>
                <c:pt idx="5">
                  <c:v>4.4888888888888889</c:v>
                </c:pt>
                <c:pt idx="6">
                  <c:v>4.4838461538461534</c:v>
                </c:pt>
                <c:pt idx="7">
                  <c:v>4.4016666666666664</c:v>
                </c:pt>
                <c:pt idx="8">
                  <c:v>4.3641666666666667</c:v>
                </c:pt>
                <c:pt idx="9">
                  <c:v>4.1961538461538463</c:v>
                </c:pt>
                <c:pt idx="10">
                  <c:v>4.012142857142857</c:v>
                </c:pt>
                <c:pt idx="11">
                  <c:v>3.9066666666666663</c:v>
                </c:pt>
                <c:pt idx="12">
                  <c:v>3.8071428571428565</c:v>
                </c:pt>
                <c:pt idx="13">
                  <c:v>3.7440000000000002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E-4FD3-AE3C-45B816A003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6663808"/>
        <c:axId val="326922752"/>
        <c:axId val="236487296"/>
      </c:bar3DChart>
      <c:catAx>
        <c:axId val="23666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26922752"/>
        <c:crosses val="autoZero"/>
        <c:auto val="1"/>
        <c:lblAlgn val="ctr"/>
        <c:lblOffset val="100"/>
        <c:noMultiLvlLbl val="0"/>
      </c:catAx>
      <c:valAx>
        <c:axId val="32692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6663808"/>
        <c:crosses val="autoZero"/>
        <c:crossBetween val="between"/>
      </c:valAx>
      <c:serAx>
        <c:axId val="23648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3269227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Tant</a:t>
            </a:r>
            <a:r>
              <a:rPr lang="en-US"/>
              <a:t>á</a:t>
            </a:r>
            <a:r>
              <a:rPr lang="hu-HU"/>
              <a:t>rgyi eredmények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'2013-14.'!$E$27</c:f>
              <c:strCache>
                <c:ptCount val="1"/>
                <c:pt idx="0">
                  <c:v>ének</c:v>
                </c:pt>
              </c:strCache>
            </c:strRef>
          </c:tx>
          <c:invertIfNegative val="0"/>
          <c:val>
            <c:numRef>
              <c:f>'2013-14.'!$F$27</c:f>
              <c:numCache>
                <c:formatCode>General</c:formatCode>
                <c:ptCount val="1"/>
                <c:pt idx="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2-47BB-BF12-114E34971849}"/>
            </c:ext>
          </c:extLst>
        </c:ser>
        <c:ser>
          <c:idx val="1"/>
          <c:order val="1"/>
          <c:tx>
            <c:strRef>
              <c:f>'2013-14.'!$E$28</c:f>
              <c:strCache>
                <c:ptCount val="1"/>
                <c:pt idx="0">
                  <c:v>testnevelés</c:v>
                </c:pt>
              </c:strCache>
            </c:strRef>
          </c:tx>
          <c:invertIfNegative val="0"/>
          <c:val>
            <c:numRef>
              <c:f>'2013-14.'!$F$28</c:f>
              <c:numCache>
                <c:formatCode>General</c:formatCode>
                <c:ptCount val="1"/>
                <c:pt idx="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2-47BB-BF12-114E34971849}"/>
            </c:ext>
          </c:extLst>
        </c:ser>
        <c:ser>
          <c:idx val="2"/>
          <c:order val="2"/>
          <c:tx>
            <c:strRef>
              <c:f>'2013-14.'!$E$29</c:f>
              <c:strCache>
                <c:ptCount val="1"/>
                <c:pt idx="0">
                  <c:v>technika</c:v>
                </c:pt>
              </c:strCache>
            </c:strRef>
          </c:tx>
          <c:invertIfNegative val="0"/>
          <c:val>
            <c:numRef>
              <c:f>'2013-14.'!$F$29</c:f>
              <c:numCache>
                <c:formatCode>General</c:formatCode>
                <c:ptCount val="1"/>
                <c:pt idx="0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2-47BB-BF12-114E34971849}"/>
            </c:ext>
          </c:extLst>
        </c:ser>
        <c:ser>
          <c:idx val="3"/>
          <c:order val="3"/>
          <c:tx>
            <c:strRef>
              <c:f>'2013-14.'!$E$30</c:f>
              <c:strCache>
                <c:ptCount val="1"/>
                <c:pt idx="0">
                  <c:v>informatika</c:v>
                </c:pt>
              </c:strCache>
            </c:strRef>
          </c:tx>
          <c:invertIfNegative val="0"/>
          <c:val>
            <c:numRef>
              <c:f>'2013-14.'!$F$30</c:f>
              <c:numCache>
                <c:formatCode>General</c:formatCode>
                <c:ptCount val="1"/>
                <c:pt idx="0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2-47BB-BF12-114E34971849}"/>
            </c:ext>
          </c:extLst>
        </c:ser>
        <c:ser>
          <c:idx val="4"/>
          <c:order val="4"/>
          <c:tx>
            <c:strRef>
              <c:f>'2013-14.'!$E$31</c:f>
              <c:strCache>
                <c:ptCount val="1"/>
                <c:pt idx="0">
                  <c:v>rajz</c:v>
                </c:pt>
              </c:strCache>
            </c:strRef>
          </c:tx>
          <c:invertIfNegative val="0"/>
          <c:val>
            <c:numRef>
              <c:f>'2013-14.'!$F$31</c:f>
              <c:numCache>
                <c:formatCode>General</c:formatCode>
                <c:ptCount val="1"/>
                <c:pt idx="0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2-47BB-BF12-114E34971849}"/>
            </c:ext>
          </c:extLst>
        </c:ser>
        <c:ser>
          <c:idx val="5"/>
          <c:order val="5"/>
          <c:tx>
            <c:strRef>
              <c:f>'2013-14.'!$E$32</c:f>
              <c:strCache>
                <c:ptCount val="1"/>
                <c:pt idx="0">
                  <c:v>irodalom</c:v>
                </c:pt>
              </c:strCache>
            </c:strRef>
          </c:tx>
          <c:invertIfNegative val="0"/>
          <c:val>
            <c:numRef>
              <c:f>'2013-14.'!$F$32</c:f>
              <c:numCache>
                <c:formatCode>General</c:formatCode>
                <c:ptCount val="1"/>
                <c:pt idx="0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2-47BB-BF12-114E34971849}"/>
            </c:ext>
          </c:extLst>
        </c:ser>
        <c:ser>
          <c:idx val="6"/>
          <c:order val="6"/>
          <c:tx>
            <c:strRef>
              <c:f>'2013-14.'!$E$33</c:f>
              <c:strCache>
                <c:ptCount val="1"/>
                <c:pt idx="0">
                  <c:v>term./kör.</c:v>
                </c:pt>
              </c:strCache>
            </c:strRef>
          </c:tx>
          <c:invertIfNegative val="0"/>
          <c:val>
            <c:numRef>
              <c:f>'2013-14.'!$F$33</c:f>
              <c:numCache>
                <c:formatCode>General</c:formatCode>
                <c:ptCount val="1"/>
                <c:pt idx="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2-47BB-BF12-114E34971849}"/>
            </c:ext>
          </c:extLst>
        </c:ser>
        <c:ser>
          <c:idx val="7"/>
          <c:order val="7"/>
          <c:tx>
            <c:strRef>
              <c:f>'2013-14.'!$E$34</c:f>
              <c:strCache>
                <c:ptCount val="1"/>
                <c:pt idx="0">
                  <c:v>angol</c:v>
                </c:pt>
              </c:strCache>
            </c:strRef>
          </c:tx>
          <c:invertIfNegative val="0"/>
          <c:val>
            <c:numRef>
              <c:f>'2013-14.'!$F$34</c:f>
              <c:numCache>
                <c:formatCode>General</c:formatCode>
                <c:ptCount val="1"/>
                <c:pt idx="0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2-47BB-BF12-114E34971849}"/>
            </c:ext>
          </c:extLst>
        </c:ser>
        <c:ser>
          <c:idx val="8"/>
          <c:order val="8"/>
          <c:tx>
            <c:strRef>
              <c:f>'2013-14.'!$E$35</c:f>
              <c:strCache>
                <c:ptCount val="1"/>
                <c:pt idx="0">
                  <c:v>nyelvtan</c:v>
                </c:pt>
              </c:strCache>
            </c:strRef>
          </c:tx>
          <c:invertIfNegative val="0"/>
          <c:val>
            <c:numRef>
              <c:f>'2013-14.'!$F$35</c:f>
              <c:numCache>
                <c:formatCode>General</c:formatCode>
                <c:ptCount val="1"/>
                <c:pt idx="0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2-47BB-BF12-114E34971849}"/>
            </c:ext>
          </c:extLst>
        </c:ser>
        <c:ser>
          <c:idx val="9"/>
          <c:order val="9"/>
          <c:tx>
            <c:strRef>
              <c:f>'2013-14.'!$E$36</c:f>
              <c:strCache>
                <c:ptCount val="1"/>
                <c:pt idx="0">
                  <c:v>történelem</c:v>
                </c:pt>
              </c:strCache>
            </c:strRef>
          </c:tx>
          <c:invertIfNegative val="0"/>
          <c:val>
            <c:numRef>
              <c:f>'2013-14.'!$F$36</c:f>
              <c:numCache>
                <c:formatCode>General</c:formatCode>
                <c:ptCount val="1"/>
                <c:pt idx="0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2-47BB-BF12-114E34971849}"/>
            </c:ext>
          </c:extLst>
        </c:ser>
        <c:ser>
          <c:idx val="10"/>
          <c:order val="10"/>
          <c:tx>
            <c:strRef>
              <c:f>'2013-14.'!$E$37</c:f>
              <c:strCache>
                <c:ptCount val="1"/>
                <c:pt idx="0">
                  <c:v>matematika</c:v>
                </c:pt>
              </c:strCache>
            </c:strRef>
          </c:tx>
          <c:invertIfNegative val="0"/>
          <c:val>
            <c:numRef>
              <c:f>'2013-14.'!$F$37</c:f>
              <c:numCache>
                <c:formatCode>General</c:formatCode>
                <c:ptCount val="1"/>
                <c:pt idx="0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2-47BB-BF12-114E34971849}"/>
            </c:ext>
          </c:extLst>
        </c:ser>
        <c:ser>
          <c:idx val="11"/>
          <c:order val="11"/>
          <c:tx>
            <c:strRef>
              <c:f>'2013-14.'!$E$38</c:f>
              <c:strCache>
                <c:ptCount val="1"/>
                <c:pt idx="0">
                  <c:v>földrajz</c:v>
                </c:pt>
              </c:strCache>
            </c:strRef>
          </c:tx>
          <c:invertIfNegative val="0"/>
          <c:val>
            <c:numRef>
              <c:f>'2013-14.'!$F$38</c:f>
              <c:numCache>
                <c:formatCode>General</c:formatCode>
                <c:ptCount val="1"/>
                <c:pt idx="0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C2-47BB-BF12-114E34971849}"/>
            </c:ext>
          </c:extLst>
        </c:ser>
        <c:ser>
          <c:idx val="12"/>
          <c:order val="12"/>
          <c:tx>
            <c:strRef>
              <c:f>'2013-14.'!$E$39</c:f>
              <c:strCache>
                <c:ptCount val="1"/>
                <c:pt idx="0">
                  <c:v>biológia</c:v>
                </c:pt>
              </c:strCache>
            </c:strRef>
          </c:tx>
          <c:invertIfNegative val="0"/>
          <c:val>
            <c:numRef>
              <c:f>'2013-14.'!$F$39</c:f>
              <c:numCache>
                <c:formatCode>0.0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C2-47BB-BF12-114E34971849}"/>
            </c:ext>
          </c:extLst>
        </c:ser>
        <c:ser>
          <c:idx val="13"/>
          <c:order val="13"/>
          <c:tx>
            <c:strRef>
              <c:f>'2013-14.'!$E$40</c:f>
              <c:strCache>
                <c:ptCount val="1"/>
                <c:pt idx="0">
                  <c:v>fizika</c:v>
                </c:pt>
              </c:strCache>
            </c:strRef>
          </c:tx>
          <c:invertIfNegative val="0"/>
          <c:val>
            <c:numRef>
              <c:f>'2013-14.'!$F$40</c:f>
              <c:numCache>
                <c:formatCode>General</c:formatCode>
                <c:ptCount val="1"/>
                <c:pt idx="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C2-47BB-BF12-114E34971849}"/>
            </c:ext>
          </c:extLst>
        </c:ser>
        <c:ser>
          <c:idx val="14"/>
          <c:order val="14"/>
          <c:tx>
            <c:strRef>
              <c:f>'2013-14.'!$E$41</c:f>
              <c:strCache>
                <c:ptCount val="1"/>
                <c:pt idx="0">
                  <c:v>kémia</c:v>
                </c:pt>
              </c:strCache>
            </c:strRef>
          </c:tx>
          <c:invertIfNegative val="0"/>
          <c:val>
            <c:numRef>
              <c:f>'2013-14.'!$F$41</c:f>
              <c:numCache>
                <c:formatCode>General</c:formatCode>
                <c:ptCount val="1"/>
                <c:pt idx="0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C2-47BB-BF12-114E34971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629568"/>
        <c:axId val="159083328"/>
        <c:axId val="0"/>
      </c:bar3DChart>
      <c:catAx>
        <c:axId val="187629568"/>
        <c:scaling>
          <c:orientation val="minMax"/>
        </c:scaling>
        <c:delete val="1"/>
        <c:axPos val="l"/>
        <c:majorTickMark val="none"/>
        <c:minorTickMark val="none"/>
        <c:tickLblPos val="none"/>
        <c:crossAx val="159083328"/>
        <c:crosses val="autoZero"/>
        <c:auto val="1"/>
        <c:lblAlgn val="ctr"/>
        <c:lblOffset val="100"/>
        <c:noMultiLvlLbl val="0"/>
      </c:catAx>
      <c:valAx>
        <c:axId val="159083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8762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Tanulmányi átlagok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3316258676534"/>
          <c:y val="0.17447536321651252"/>
          <c:w val="0.67095849193356039"/>
          <c:h val="0.68331593657703404"/>
        </c:manualLayout>
      </c:layout>
      <c:lineChart>
        <c:grouping val="standard"/>
        <c:varyColors val="0"/>
        <c:ser>
          <c:idx val="0"/>
          <c:order val="0"/>
          <c:tx>
            <c:strRef>
              <c:f>'2013-14.'!$F$49:$F$50</c:f>
              <c:strCache>
                <c:ptCount val="2"/>
                <c:pt idx="0">
                  <c:v>tan. átlag</c:v>
                </c:pt>
              </c:strCache>
            </c:strRef>
          </c:tx>
          <c:cat>
            <c:strRef>
              <c:f>'2013-14.'!$E$51:$E$64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</c:strCache>
            </c:strRef>
          </c:cat>
          <c:val>
            <c:numRef>
              <c:f>'2013-14.'!$F$51:$F$64</c:f>
              <c:numCache>
                <c:formatCode>0.00</c:formatCode>
                <c:ptCount val="14"/>
                <c:pt idx="0">
                  <c:v>4.6529166666666661</c:v>
                </c:pt>
                <c:pt idx="1">
                  <c:v>4.6739130434782608</c:v>
                </c:pt>
                <c:pt idx="2">
                  <c:v>4.6527777777777777</c:v>
                </c:pt>
                <c:pt idx="3">
                  <c:v>4.4711538461538467</c:v>
                </c:pt>
                <c:pt idx="4">
                  <c:v>4.6068376068376065</c:v>
                </c:pt>
                <c:pt idx="5">
                  <c:v>4.3744855967078182</c:v>
                </c:pt>
                <c:pt idx="6">
                  <c:v>4.5800865800865802</c:v>
                </c:pt>
                <c:pt idx="7">
                  <c:v>4.4619762845849813</c:v>
                </c:pt>
                <c:pt idx="8">
                  <c:v>4.5047021943573666</c:v>
                </c:pt>
                <c:pt idx="9">
                  <c:v>4.1136363636363642</c:v>
                </c:pt>
                <c:pt idx="10">
                  <c:v>4.1857142857142851</c:v>
                </c:pt>
                <c:pt idx="11">
                  <c:v>3.9591836734693877</c:v>
                </c:pt>
                <c:pt idx="12">
                  <c:v>3.7648221343873507</c:v>
                </c:pt>
                <c:pt idx="13">
                  <c:v>3.6322838345864659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D-4192-90DF-5BADAAC12F4F}"/>
            </c:ext>
          </c:extLst>
        </c:ser>
        <c:ser>
          <c:idx val="1"/>
          <c:order val="1"/>
          <c:tx>
            <c:strRef>
              <c:f>'2013-14.'!$G$49:$G$50</c:f>
              <c:strCache>
                <c:ptCount val="2"/>
                <c:pt idx="0">
                  <c:v>iskola-átlag</c:v>
                </c:pt>
              </c:strCache>
            </c:strRef>
          </c:tx>
          <c:cat>
            <c:strRef>
              <c:f>'2013-14.'!$E$51:$E$64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</c:strCache>
            </c:strRef>
          </c:cat>
          <c:val>
            <c:numRef>
              <c:f>'2013-14.'!$G$51:$G$64</c:f>
              <c:numCache>
                <c:formatCode>General</c:formatCode>
                <c:ptCount val="14"/>
                <c:pt idx="0">
                  <c:v>4.12</c:v>
                </c:pt>
                <c:pt idx="1">
                  <c:v>4.12</c:v>
                </c:pt>
                <c:pt idx="2">
                  <c:v>4.12</c:v>
                </c:pt>
                <c:pt idx="3">
                  <c:v>4.12</c:v>
                </c:pt>
                <c:pt idx="4">
                  <c:v>4.12</c:v>
                </c:pt>
                <c:pt idx="5">
                  <c:v>4.12</c:v>
                </c:pt>
                <c:pt idx="6">
                  <c:v>4.12</c:v>
                </c:pt>
                <c:pt idx="7">
                  <c:v>4.12</c:v>
                </c:pt>
                <c:pt idx="8">
                  <c:v>4.12</c:v>
                </c:pt>
                <c:pt idx="9">
                  <c:v>4.12</c:v>
                </c:pt>
                <c:pt idx="10">
                  <c:v>4.12</c:v>
                </c:pt>
                <c:pt idx="11">
                  <c:v>4.12</c:v>
                </c:pt>
                <c:pt idx="12">
                  <c:v>4.12</c:v>
                </c:pt>
                <c:pt idx="13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D-4192-90DF-5BADAAC12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30080"/>
        <c:axId val="159085632"/>
      </c:lineChart>
      <c:catAx>
        <c:axId val="1876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9085632"/>
        <c:crosses val="autoZero"/>
        <c:auto val="1"/>
        <c:lblAlgn val="ctr"/>
        <c:lblOffset val="100"/>
        <c:noMultiLvlLbl val="0"/>
      </c:catAx>
      <c:valAx>
        <c:axId val="159085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eredmények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8763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cat>
            <c:strRef>
              <c:f>'2013-14.'!$E$51:$E$64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</c:strCache>
            </c:strRef>
          </c:cat>
          <c:val>
            <c:numRef>
              <c:f>'2013-14.'!$F$51:$F$64</c:f>
              <c:numCache>
                <c:formatCode>0.00</c:formatCode>
                <c:ptCount val="14"/>
                <c:pt idx="0">
                  <c:v>4.6529166666666661</c:v>
                </c:pt>
                <c:pt idx="1">
                  <c:v>4.6739130434782608</c:v>
                </c:pt>
                <c:pt idx="2">
                  <c:v>4.6527777777777777</c:v>
                </c:pt>
                <c:pt idx="3">
                  <c:v>4.4711538461538467</c:v>
                </c:pt>
                <c:pt idx="4">
                  <c:v>4.6068376068376065</c:v>
                </c:pt>
                <c:pt idx="5">
                  <c:v>4.3744855967078182</c:v>
                </c:pt>
                <c:pt idx="6">
                  <c:v>4.5800865800865802</c:v>
                </c:pt>
                <c:pt idx="7">
                  <c:v>4.4619762845849813</c:v>
                </c:pt>
                <c:pt idx="8">
                  <c:v>4.5047021943573666</c:v>
                </c:pt>
                <c:pt idx="9">
                  <c:v>4.1136363636363642</c:v>
                </c:pt>
                <c:pt idx="10">
                  <c:v>4.1857142857142851</c:v>
                </c:pt>
                <c:pt idx="11">
                  <c:v>3.9591836734693877</c:v>
                </c:pt>
                <c:pt idx="12">
                  <c:v>3.7648221343873507</c:v>
                </c:pt>
                <c:pt idx="13">
                  <c:v>3.6322838345864659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7-4ED7-8961-5E027E974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31104"/>
        <c:axId val="159087936"/>
      </c:lineChart>
      <c:catAx>
        <c:axId val="18763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087936"/>
        <c:crosses val="autoZero"/>
        <c:auto val="1"/>
        <c:lblAlgn val="ctr"/>
        <c:lblOffset val="100"/>
        <c:noMultiLvlLbl val="0"/>
      </c:catAx>
      <c:valAx>
        <c:axId val="159087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76311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'2013-14.'!$Y$51</c:f>
              <c:strCache>
                <c:ptCount val="1"/>
                <c:pt idx="0">
                  <c:v>félévi</c:v>
                </c:pt>
              </c:strCache>
            </c:strRef>
          </c:tx>
          <c:cat>
            <c:strRef>
              <c:f>'2013-14.'!$X$52:$X$65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</c:strCache>
            </c:strRef>
          </c:cat>
          <c:val>
            <c:numRef>
              <c:f>'2013-14.'!$Y$52:$Y$65</c:f>
              <c:numCache>
                <c:formatCode>General</c:formatCode>
                <c:ptCount val="14"/>
                <c:pt idx="2">
                  <c:v>4.62</c:v>
                </c:pt>
                <c:pt idx="3">
                  <c:v>4.4800000000000004</c:v>
                </c:pt>
                <c:pt idx="4">
                  <c:v>4.68</c:v>
                </c:pt>
                <c:pt idx="5">
                  <c:v>4.53</c:v>
                </c:pt>
                <c:pt idx="6">
                  <c:v>4.6100000000000003</c:v>
                </c:pt>
                <c:pt idx="7">
                  <c:v>4.51</c:v>
                </c:pt>
                <c:pt idx="8">
                  <c:v>4.49</c:v>
                </c:pt>
                <c:pt idx="9">
                  <c:v>4.1500000000000004</c:v>
                </c:pt>
                <c:pt idx="10">
                  <c:v>4.13</c:v>
                </c:pt>
                <c:pt idx="11">
                  <c:v>3.91</c:v>
                </c:pt>
                <c:pt idx="12">
                  <c:v>3.94</c:v>
                </c:pt>
                <c:pt idx="13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6-4072-B68C-4B2B293CEBD5}"/>
            </c:ext>
          </c:extLst>
        </c:ser>
        <c:ser>
          <c:idx val="1"/>
          <c:order val="1"/>
          <c:tx>
            <c:strRef>
              <c:f>'2013-14.'!$Z$51</c:f>
              <c:strCache>
                <c:ptCount val="1"/>
                <c:pt idx="0">
                  <c:v>év végi</c:v>
                </c:pt>
              </c:strCache>
            </c:strRef>
          </c:tx>
          <c:cat>
            <c:strRef>
              <c:f>'2013-14.'!$X$52:$X$65</c:f>
              <c:strCache>
                <c:ptCount val="14"/>
                <c:pt idx="0">
                  <c:v>2.a</c:v>
                </c:pt>
                <c:pt idx="1">
                  <c:v>2.b</c:v>
                </c:pt>
                <c:pt idx="2">
                  <c:v>3.a</c:v>
                </c:pt>
                <c:pt idx="3">
                  <c:v>3.b</c:v>
                </c:pt>
                <c:pt idx="4">
                  <c:v>4.a</c:v>
                </c:pt>
                <c:pt idx="5">
                  <c:v>4.b</c:v>
                </c:pt>
                <c:pt idx="6">
                  <c:v>5.a</c:v>
                </c:pt>
                <c:pt idx="7">
                  <c:v>5.b</c:v>
                </c:pt>
                <c:pt idx="8">
                  <c:v>6.a</c:v>
                </c:pt>
                <c:pt idx="9">
                  <c:v>6.b</c:v>
                </c:pt>
                <c:pt idx="10">
                  <c:v>7.a</c:v>
                </c:pt>
                <c:pt idx="11">
                  <c:v>7.b</c:v>
                </c:pt>
                <c:pt idx="12">
                  <c:v>8.a</c:v>
                </c:pt>
                <c:pt idx="13">
                  <c:v>8.b</c:v>
                </c:pt>
              </c:strCache>
            </c:strRef>
          </c:cat>
          <c:val>
            <c:numRef>
              <c:f>'2013-14.'!$Z$52:$Z$65</c:f>
              <c:numCache>
                <c:formatCode>0.00</c:formatCode>
                <c:ptCount val="14"/>
                <c:pt idx="0">
                  <c:v>4.6529166666666661</c:v>
                </c:pt>
                <c:pt idx="1">
                  <c:v>4.6739130434782608</c:v>
                </c:pt>
                <c:pt idx="2">
                  <c:v>4.6527777777777777</c:v>
                </c:pt>
                <c:pt idx="3">
                  <c:v>4.4711538461538467</c:v>
                </c:pt>
                <c:pt idx="4">
                  <c:v>4.6068376068376065</c:v>
                </c:pt>
                <c:pt idx="5">
                  <c:v>4.3744855967078182</c:v>
                </c:pt>
                <c:pt idx="6">
                  <c:v>4.5800865800865802</c:v>
                </c:pt>
                <c:pt idx="7">
                  <c:v>4.4619762845849813</c:v>
                </c:pt>
                <c:pt idx="8">
                  <c:v>4.5047021943573666</c:v>
                </c:pt>
                <c:pt idx="9">
                  <c:v>4.1136363636363642</c:v>
                </c:pt>
                <c:pt idx="10">
                  <c:v>4.1857142857142851</c:v>
                </c:pt>
                <c:pt idx="11">
                  <c:v>3.9591836734693877</c:v>
                </c:pt>
                <c:pt idx="12">
                  <c:v>3.7648221343873507</c:v>
                </c:pt>
                <c:pt idx="13">
                  <c:v>3.6322838345864659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6-4072-B68C-4B2B293CE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31616"/>
        <c:axId val="187606144"/>
      </c:lineChart>
      <c:catAx>
        <c:axId val="1876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606144"/>
        <c:crosses val="autoZero"/>
        <c:auto val="1"/>
        <c:lblAlgn val="ctr"/>
        <c:lblOffset val="100"/>
        <c:noMultiLvlLbl val="0"/>
      </c:catAx>
      <c:valAx>
        <c:axId val="18760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3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9525</xdr:rowOff>
    </xdr:from>
    <xdr:to>
      <xdr:col>15</xdr:col>
      <xdr:colOff>19050</xdr:colOff>
      <xdr:row>19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70</xdr:row>
      <xdr:rowOff>0</xdr:rowOff>
    </xdr:from>
    <xdr:to>
      <xdr:col>23</xdr:col>
      <xdr:colOff>161925</xdr:colOff>
      <xdr:row>84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325348</xdr:colOff>
      <xdr:row>45</xdr:row>
      <xdr:rowOff>105311</xdr:rowOff>
    </xdr:from>
    <xdr:to>
      <xdr:col>20</xdr:col>
      <xdr:colOff>81337</xdr:colOff>
      <xdr:row>59</xdr:row>
      <xdr:rowOff>151545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363877</xdr:colOff>
      <xdr:row>20</xdr:row>
      <xdr:rowOff>181939</xdr:rowOff>
    </xdr:from>
    <xdr:to>
      <xdr:col>22</xdr:col>
      <xdr:colOff>117725</xdr:colOff>
      <xdr:row>40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485882</xdr:colOff>
      <xdr:row>86</xdr:row>
      <xdr:rowOff>148119</xdr:rowOff>
    </xdr:from>
    <xdr:to>
      <xdr:col>23</xdr:col>
      <xdr:colOff>541533</xdr:colOff>
      <xdr:row>101</xdr:row>
      <xdr:rowOff>1713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438978</xdr:colOff>
      <xdr:row>25</xdr:row>
      <xdr:rowOff>21896</xdr:rowOff>
    </xdr:from>
    <xdr:to>
      <xdr:col>18</xdr:col>
      <xdr:colOff>8283</xdr:colOff>
      <xdr:row>48</xdr:row>
      <xdr:rowOff>10948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339586</xdr:colOff>
      <xdr:row>64</xdr:row>
      <xdr:rowOff>82826</xdr:rowOff>
    </xdr:from>
    <xdr:to>
      <xdr:col>18</xdr:col>
      <xdr:colOff>142328</xdr:colOff>
      <xdr:row>76</xdr:row>
      <xdr:rowOff>99391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364435</xdr:colOff>
      <xdr:row>48</xdr:row>
      <xdr:rowOff>49695</xdr:rowOff>
    </xdr:from>
    <xdr:to>
      <xdr:col>19</xdr:col>
      <xdr:colOff>49696</xdr:colOff>
      <xdr:row>62</xdr:row>
      <xdr:rowOff>124238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416034</xdr:colOff>
      <xdr:row>48</xdr:row>
      <xdr:rowOff>175172</xdr:rowOff>
    </xdr:from>
    <xdr:to>
      <xdr:col>21</xdr:col>
      <xdr:colOff>65689</xdr:colOff>
      <xdr:row>62</xdr:row>
      <xdr:rowOff>109483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0</xdr:row>
      <xdr:rowOff>6350</xdr:rowOff>
    </xdr:from>
    <xdr:to>
      <xdr:col>9</xdr:col>
      <xdr:colOff>254000</xdr:colOff>
      <xdr:row>12</xdr:row>
      <xdr:rowOff>31750</xdr:rowOff>
    </xdr:to>
    <xdr:pic>
      <xdr:nvPicPr>
        <xdr:cNvPr id="2" name="Diagram 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550" y="6350"/>
          <a:ext cx="3752850" cy="246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69850</xdr:colOff>
      <xdr:row>0</xdr:row>
      <xdr:rowOff>0</xdr:rowOff>
    </xdr:from>
    <xdr:to>
      <xdr:col>17</xdr:col>
      <xdr:colOff>38100</xdr:colOff>
      <xdr:row>14</xdr:row>
      <xdr:rowOff>107950</xdr:rowOff>
    </xdr:to>
    <xdr:pic>
      <xdr:nvPicPr>
        <xdr:cNvPr id="4" name="Diagram 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5850" y="0"/>
          <a:ext cx="42354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1;vz&#225;r&#225;s\2016-17\2016-17.%20tan&#233;v%20v&#233;gi%20eredm&#233;ny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"/>
      <sheetName val="1.b"/>
      <sheetName val="2.a"/>
      <sheetName val="2.b"/>
      <sheetName val="3.a"/>
      <sheetName val="3.b"/>
      <sheetName val="4.a"/>
      <sheetName val="4.b"/>
      <sheetName val="5.a"/>
      <sheetName val="5.b"/>
      <sheetName val="6.a"/>
      <sheetName val="6.b"/>
      <sheetName val="7.a"/>
      <sheetName val="7.b"/>
      <sheetName val="8.a"/>
      <sheetName val="8.b"/>
      <sheetName val="dicséretek"/>
      <sheetName val="Kitűnők_példás"/>
      <sheetName val="Összesítés"/>
      <sheetName val="Szövegesen értékeltek"/>
      <sheetName val="Magatartás-szorgalom"/>
      <sheetName val="Nyelvtan"/>
      <sheetName val="Irodalom"/>
      <sheetName val="Történelem"/>
      <sheetName val="Angol"/>
      <sheetName val="Matematika"/>
      <sheetName val="Informatika"/>
      <sheetName val="Környezet_termismeret"/>
      <sheetName val="Fizika"/>
      <sheetName val="Biológia"/>
      <sheetName val="Kémia"/>
      <sheetName val="Földrajz"/>
      <sheetName val="Ének"/>
      <sheetName val="Rajz"/>
      <sheetName val="Technika"/>
      <sheetName val="Testnevelés"/>
      <sheetName val="Etika-hit és erk."/>
      <sheetName val="Hiányzás"/>
      <sheetName val="Kitűnők"/>
      <sheetName val="Kitűnő és jeles"/>
      <sheetName val="Bukás"/>
      <sheetName val="kiemelt figyelem"/>
      <sheetName val="Lemorzsolódással vesz."/>
      <sheetName val="BTM"/>
      <sheetName val="Távoznak"/>
      <sheetName val="Leendő elsős testvérek"/>
      <sheetName val="szjv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3">
          <cell r="G23" t="str">
            <v>etika/hittan</v>
          </cell>
          <cell r="H23">
            <v>4.8499999999999996</v>
          </cell>
        </row>
        <row r="24">
          <cell r="G24" t="str">
            <v>technika</v>
          </cell>
          <cell r="H24">
            <v>4.83</v>
          </cell>
        </row>
        <row r="25">
          <cell r="G25" t="str">
            <v>testnevelés</v>
          </cell>
          <cell r="H25">
            <v>4.7699999999999996</v>
          </cell>
        </row>
        <row r="26">
          <cell r="G26" t="str">
            <v>ének</v>
          </cell>
          <cell r="H26">
            <v>4.58</v>
          </cell>
        </row>
        <row r="27">
          <cell r="G27" t="str">
            <v>rajz</v>
          </cell>
          <cell r="H27">
            <v>4.5</v>
          </cell>
        </row>
        <row r="28">
          <cell r="G28" t="str">
            <v>honism.</v>
          </cell>
          <cell r="H28">
            <v>4.49</v>
          </cell>
        </row>
        <row r="29">
          <cell r="G29" t="str">
            <v>informatika</v>
          </cell>
          <cell r="H29">
            <v>4.42</v>
          </cell>
        </row>
        <row r="30">
          <cell r="G30" t="str">
            <v>irodalom</v>
          </cell>
          <cell r="H30">
            <v>4.1900000000000004</v>
          </cell>
        </row>
        <row r="31">
          <cell r="G31" t="str">
            <v>term./kör.</v>
          </cell>
          <cell r="H31">
            <v>4.1399999999999997</v>
          </cell>
        </row>
        <row r="32">
          <cell r="G32" t="str">
            <v>nyelvtan</v>
          </cell>
          <cell r="H32">
            <v>4.08</v>
          </cell>
        </row>
        <row r="33">
          <cell r="G33" t="str">
            <v>angol</v>
          </cell>
          <cell r="H33">
            <v>3.95</v>
          </cell>
        </row>
        <row r="34">
          <cell r="G34" t="str">
            <v>történelem</v>
          </cell>
          <cell r="H34">
            <v>3.94</v>
          </cell>
        </row>
        <row r="35">
          <cell r="G35" t="str">
            <v>matematika</v>
          </cell>
          <cell r="H35">
            <v>3.89</v>
          </cell>
        </row>
        <row r="36">
          <cell r="G36" t="str">
            <v>földrajz</v>
          </cell>
          <cell r="H36">
            <v>3.73</v>
          </cell>
        </row>
        <row r="37">
          <cell r="G37" t="str">
            <v>biológia</v>
          </cell>
          <cell r="H37">
            <v>3.38</v>
          </cell>
        </row>
        <row r="38">
          <cell r="G38" t="str">
            <v>kémia</v>
          </cell>
          <cell r="H38">
            <v>3.27</v>
          </cell>
        </row>
        <row r="39">
          <cell r="G39" t="str">
            <v>fizika</v>
          </cell>
          <cell r="H39">
            <v>3.17</v>
          </cell>
        </row>
        <row r="46">
          <cell r="B46" t="str">
            <v>év vége</v>
          </cell>
          <cell r="C46" t="str">
            <v>félévi</v>
          </cell>
        </row>
        <row r="47">
          <cell r="A47" t="str">
            <v>2.a</v>
          </cell>
          <cell r="B47">
            <v>4.8</v>
          </cell>
        </row>
        <row r="48">
          <cell r="A48" t="str">
            <v>2.b</v>
          </cell>
          <cell r="B48">
            <v>4.6555555555555559</v>
          </cell>
        </row>
        <row r="49">
          <cell r="A49" t="str">
            <v>3.a</v>
          </cell>
          <cell r="B49">
            <v>4.5888888888888895</v>
          </cell>
          <cell r="C49">
            <v>4.5732758620689653</v>
          </cell>
        </row>
        <row r="50">
          <cell r="A50" t="str">
            <v>3.b</v>
          </cell>
          <cell r="B50">
            <v>4.6433333333333335</v>
          </cell>
          <cell r="C50">
            <v>4.5732758620689653</v>
          </cell>
        </row>
        <row r="51">
          <cell r="A51" t="str">
            <v>4.a</v>
          </cell>
          <cell r="B51">
            <v>4.4888888888888889</v>
          </cell>
          <cell r="C51">
            <v>4.3589743589743586</v>
          </cell>
        </row>
        <row r="52">
          <cell r="A52" t="str">
            <v>4.b</v>
          </cell>
          <cell r="B52">
            <v>4.5910000000000002</v>
          </cell>
          <cell r="C52">
            <v>4.5593869731800769</v>
          </cell>
        </row>
        <row r="53">
          <cell r="A53" t="str">
            <v>5.a</v>
          </cell>
          <cell r="B53">
            <v>4.4838461538461534</v>
          </cell>
          <cell r="C53">
            <v>4.5256132756132752</v>
          </cell>
        </row>
        <row r="54">
          <cell r="A54" t="str">
            <v>5.b</v>
          </cell>
          <cell r="B54">
            <v>4.1961538461538463</v>
          </cell>
          <cell r="C54">
            <v>4.1585968379446641</v>
          </cell>
        </row>
        <row r="55">
          <cell r="A55" t="str">
            <v>6.a</v>
          </cell>
          <cell r="B55">
            <v>4.4016666666666664</v>
          </cell>
          <cell r="C55">
            <v>4.2902097902097918</v>
          </cell>
        </row>
        <row r="56">
          <cell r="A56" t="str">
            <v>6.b</v>
          </cell>
          <cell r="B56">
            <v>4.3641666666666667</v>
          </cell>
          <cell r="C56">
            <v>4.1898989898989889</v>
          </cell>
        </row>
        <row r="57">
          <cell r="A57" t="str">
            <v>7.a</v>
          </cell>
          <cell r="B57">
            <v>3.9066666666666663</v>
          </cell>
          <cell r="C57">
            <v>3.848901098901099</v>
          </cell>
        </row>
        <row r="58">
          <cell r="A58" t="str">
            <v>7.b</v>
          </cell>
          <cell r="B58">
            <v>3.7440000000000002</v>
          </cell>
          <cell r="C58">
            <v>3.546541693600517</v>
          </cell>
        </row>
        <row r="59">
          <cell r="A59" t="str">
            <v>8.a</v>
          </cell>
          <cell r="B59">
            <v>4.012142857142857</v>
          </cell>
          <cell r="C59">
            <v>4.0153846153846144</v>
          </cell>
        </row>
        <row r="60">
          <cell r="A60" t="str">
            <v>8.b</v>
          </cell>
          <cell r="B60">
            <v>3.8071428571428565</v>
          </cell>
          <cell r="C60">
            <v>3.8458333333333328</v>
          </cell>
        </row>
        <row r="61">
          <cell r="A61" t="str">
            <v>iskolaátlag</v>
          </cell>
          <cell r="B61">
            <v>4.3345323129251705</v>
          </cell>
          <cell r="C61">
            <v>4.2071577242648877</v>
          </cell>
        </row>
        <row r="77">
          <cell r="K77" t="str">
            <v>fiú</v>
          </cell>
          <cell r="L77" t="str">
            <v>lány</v>
          </cell>
        </row>
        <row r="78">
          <cell r="K78">
            <v>222</v>
          </cell>
          <cell r="L78">
            <v>180</v>
          </cell>
        </row>
        <row r="79">
          <cell r="K79">
            <v>0.55000000000000004</v>
          </cell>
          <cell r="L79">
            <v>0.45</v>
          </cell>
        </row>
        <row r="89">
          <cell r="L89" t="str">
            <v>2.a</v>
          </cell>
          <cell r="M89">
            <v>4.8</v>
          </cell>
        </row>
        <row r="90">
          <cell r="L90" t="str">
            <v>2.b</v>
          </cell>
          <cell r="M90">
            <v>4.6555555555555559</v>
          </cell>
        </row>
        <row r="91">
          <cell r="L91" t="str">
            <v>3.b</v>
          </cell>
          <cell r="M91">
            <v>4.6433333333333335</v>
          </cell>
        </row>
        <row r="92">
          <cell r="L92" t="str">
            <v>4.b</v>
          </cell>
          <cell r="M92">
            <v>4.5910000000000002</v>
          </cell>
        </row>
        <row r="93">
          <cell r="L93" t="str">
            <v>3.a</v>
          </cell>
          <cell r="M93">
            <v>4.5888888888888895</v>
          </cell>
        </row>
        <row r="94">
          <cell r="L94" t="str">
            <v>4.a</v>
          </cell>
          <cell r="M94">
            <v>4.4888888888888889</v>
          </cell>
        </row>
        <row r="95">
          <cell r="L95" t="str">
            <v>5.a</v>
          </cell>
          <cell r="M95">
            <v>4.4838461538461534</v>
          </cell>
        </row>
        <row r="96">
          <cell r="L96" t="str">
            <v>6.a</v>
          </cell>
          <cell r="M96">
            <v>4.4016666666666664</v>
          </cell>
        </row>
        <row r="97">
          <cell r="L97" t="str">
            <v>6.b</v>
          </cell>
          <cell r="M97">
            <v>4.3641666666666667</v>
          </cell>
        </row>
        <row r="98">
          <cell r="L98" t="str">
            <v>5.b</v>
          </cell>
          <cell r="M98">
            <v>4.1961538461538463</v>
          </cell>
        </row>
        <row r="99">
          <cell r="L99" t="str">
            <v>8.a</v>
          </cell>
          <cell r="M99">
            <v>4.012142857142857</v>
          </cell>
        </row>
        <row r="100">
          <cell r="L100" t="str">
            <v>7.a</v>
          </cell>
          <cell r="M100">
            <v>3.9066666666666663</v>
          </cell>
        </row>
        <row r="101">
          <cell r="L101" t="str">
            <v>8.b</v>
          </cell>
          <cell r="M101">
            <v>3.8071428571428565</v>
          </cell>
        </row>
        <row r="102">
          <cell r="L102" t="str">
            <v>7.b</v>
          </cell>
          <cell r="M102">
            <v>3.7440000000000002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R16" sqref="R16"/>
    </sheetView>
  </sheetViews>
  <sheetFormatPr defaultRowHeight="15" x14ac:dyDescent="0.25"/>
  <cols>
    <col min="1" max="1" width="26.28515625" customWidth="1"/>
  </cols>
  <sheetData>
    <row r="1" spans="1:15" x14ac:dyDescent="0.25">
      <c r="B1" s="310" t="s">
        <v>235</v>
      </c>
      <c r="C1" s="263" t="s">
        <v>236</v>
      </c>
      <c r="D1" s="263" t="s">
        <v>139</v>
      </c>
      <c r="E1" s="263" t="s">
        <v>237</v>
      </c>
      <c r="F1" s="263" t="s">
        <v>238</v>
      </c>
      <c r="G1" s="263" t="s">
        <v>239</v>
      </c>
      <c r="H1" s="263" t="s">
        <v>240</v>
      </c>
      <c r="I1" s="263" t="s">
        <v>241</v>
      </c>
      <c r="J1" s="263" t="s">
        <v>242</v>
      </c>
      <c r="K1" s="263" t="s">
        <v>243</v>
      </c>
      <c r="L1" s="263" t="s">
        <v>244</v>
      </c>
      <c r="M1" s="263" t="s">
        <v>245</v>
      </c>
      <c r="N1" s="27" t="s">
        <v>246</v>
      </c>
      <c r="O1" s="27" t="s">
        <v>250</v>
      </c>
    </row>
    <row r="2" spans="1:15" x14ac:dyDescent="0.25">
      <c r="A2" s="60" t="s">
        <v>222</v>
      </c>
      <c r="B2" s="263"/>
      <c r="C2" s="263"/>
      <c r="D2" s="263">
        <v>4.33</v>
      </c>
      <c r="E2" s="11">
        <v>4.42</v>
      </c>
      <c r="F2" s="11">
        <v>4.33</v>
      </c>
      <c r="G2" s="11">
        <v>4.3600000000000003</v>
      </c>
      <c r="H2" s="11">
        <v>4.43</v>
      </c>
      <c r="I2" s="11">
        <v>4.42</v>
      </c>
      <c r="J2" s="11">
        <v>4.4000000000000004</v>
      </c>
      <c r="K2" s="11">
        <v>4.3099999999999996</v>
      </c>
      <c r="L2" s="11">
        <v>4.3499999999999996</v>
      </c>
      <c r="M2" s="11">
        <v>4.55</v>
      </c>
      <c r="N2" s="33">
        <v>4.46</v>
      </c>
      <c r="O2" s="33">
        <v>4.53</v>
      </c>
    </row>
    <row r="3" spans="1:15" x14ac:dyDescent="0.25">
      <c r="A3" s="60" t="s">
        <v>223</v>
      </c>
      <c r="B3" s="263"/>
      <c r="C3" s="263"/>
      <c r="D3" s="263">
        <v>4.33</v>
      </c>
      <c r="E3" s="263">
        <v>4.25</v>
      </c>
      <c r="F3" s="263">
        <v>4.26</v>
      </c>
      <c r="G3" s="263">
        <v>4.2300000000000004</v>
      </c>
      <c r="H3" s="263">
        <v>4.29</v>
      </c>
      <c r="I3" s="263">
        <v>4.32</v>
      </c>
      <c r="J3" s="263">
        <v>4.22</v>
      </c>
      <c r="K3" s="263">
        <v>4.24</v>
      </c>
      <c r="L3" s="263">
        <v>4.3499999999999996</v>
      </c>
      <c r="M3" s="263">
        <v>4.41</v>
      </c>
      <c r="N3" s="27">
        <v>4.38</v>
      </c>
      <c r="O3" s="27">
        <v>4.49</v>
      </c>
    </row>
    <row r="4" spans="1:15" x14ac:dyDescent="0.25">
      <c r="A4" s="60" t="s">
        <v>234</v>
      </c>
      <c r="B4" s="263">
        <v>4.07</v>
      </c>
      <c r="C4" s="263">
        <v>4.2699999999999996</v>
      </c>
      <c r="D4" s="263">
        <v>4.33</v>
      </c>
      <c r="E4" s="263">
        <v>4.28</v>
      </c>
      <c r="F4" s="263">
        <v>4.29</v>
      </c>
      <c r="G4" s="263">
        <v>4.12</v>
      </c>
      <c r="H4" s="263">
        <v>4.3600000000000003</v>
      </c>
      <c r="I4" s="263">
        <v>4.38</v>
      </c>
      <c r="J4" s="263">
        <v>4.33</v>
      </c>
      <c r="K4" s="263">
        <v>4.29</v>
      </c>
      <c r="L4" s="263">
        <v>4.0999999999999996</v>
      </c>
      <c r="M4" s="263">
        <v>4.3600000000000003</v>
      </c>
      <c r="N4" s="27">
        <v>4.41</v>
      </c>
      <c r="O4" s="27">
        <v>4.32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topLeftCell="A11" zoomScale="87" zoomScaleNormal="87" workbookViewId="0">
      <selection activeCell="E24" sqref="E24:F24"/>
    </sheetView>
  </sheetViews>
  <sheetFormatPr defaultRowHeight="15" x14ac:dyDescent="0.25"/>
  <cols>
    <col min="1" max="1" width="5.5703125" customWidth="1"/>
    <col min="2" max="2" width="3.7109375" customWidth="1"/>
    <col min="3" max="3" width="6.28515625" customWidth="1"/>
    <col min="4" max="4" width="5" style="59" customWidth="1"/>
    <col min="5" max="5" width="5" customWidth="1"/>
    <col min="6" max="6" width="6.28515625" customWidth="1"/>
    <col min="7" max="7" width="5" customWidth="1"/>
    <col min="8" max="8" width="7.5703125" customWidth="1"/>
    <col min="9" max="9" width="5.7109375" customWidth="1"/>
    <col min="10" max="10" width="6" customWidth="1"/>
    <col min="11" max="11" width="5" customWidth="1"/>
    <col min="12" max="12" width="5.28515625" style="45" customWidth="1"/>
    <col min="13" max="13" width="6.5703125" customWidth="1"/>
    <col min="14" max="15" width="6.28515625" customWidth="1"/>
    <col min="16" max="16" width="5.42578125" customWidth="1"/>
    <col min="17" max="17" width="6.28515625" customWidth="1"/>
    <col min="18" max="18" width="10.42578125" customWidth="1"/>
    <col min="19" max="19" width="8.28515625" customWidth="1"/>
    <col min="20" max="20" width="5.7109375" customWidth="1"/>
    <col min="21" max="21" width="8.28515625" customWidth="1"/>
    <col min="22" max="22" width="8.28515625" style="59" customWidth="1"/>
    <col min="23" max="23" width="7.42578125" customWidth="1"/>
    <col min="24" max="24" width="6.7109375" style="79" customWidth="1"/>
    <col min="25" max="25" width="8" style="79" customWidth="1"/>
    <col min="26" max="26" width="6.7109375" style="79" customWidth="1"/>
    <col min="27" max="27" width="6.28515625" style="79" customWidth="1"/>
    <col min="28" max="28" width="5.42578125" style="79" customWidth="1"/>
    <col min="29" max="29" width="5.7109375" style="79" customWidth="1"/>
    <col min="30" max="30" width="5" style="79" customWidth="1"/>
    <col min="31" max="31" width="5.28515625" style="79" customWidth="1"/>
    <col min="32" max="32" width="5.28515625" style="90" customWidth="1"/>
    <col min="33" max="33" width="12.7109375" style="90" customWidth="1"/>
    <col min="34" max="34" width="9.28515625" style="79"/>
    <col min="35" max="35" width="16" style="79" customWidth="1"/>
    <col min="36" max="36" width="9.28515625" style="79"/>
  </cols>
  <sheetData>
    <row r="1" spans="1:36" x14ac:dyDescent="0.25">
      <c r="A1" s="339"/>
      <c r="B1" s="336" t="s">
        <v>40</v>
      </c>
      <c r="C1" s="336" t="s">
        <v>39</v>
      </c>
      <c r="D1" s="337" t="s">
        <v>75</v>
      </c>
      <c r="E1" s="326" t="s">
        <v>44</v>
      </c>
      <c r="F1" s="326" t="s">
        <v>42</v>
      </c>
      <c r="G1" s="343" t="s">
        <v>43</v>
      </c>
      <c r="H1" s="344" t="s">
        <v>16</v>
      </c>
      <c r="I1" s="344"/>
      <c r="J1" s="1" t="s">
        <v>50</v>
      </c>
      <c r="K1" s="1" t="s">
        <v>51</v>
      </c>
      <c r="L1" s="42" t="s">
        <v>48</v>
      </c>
      <c r="M1" s="60" t="s">
        <v>49</v>
      </c>
      <c r="Q1" s="56" t="s">
        <v>22</v>
      </c>
      <c r="R1" s="56" t="s">
        <v>23</v>
      </c>
      <c r="S1" t="s">
        <v>65</v>
      </c>
    </row>
    <row r="2" spans="1:36" ht="15.75" x14ac:dyDescent="0.25">
      <c r="A2" s="339"/>
      <c r="B2" s="336"/>
      <c r="C2" s="336"/>
      <c r="D2" s="338"/>
      <c r="E2" s="326"/>
      <c r="F2" s="326"/>
      <c r="G2" s="343"/>
      <c r="H2" s="8" t="s">
        <v>17</v>
      </c>
      <c r="I2" s="8" t="s">
        <v>18</v>
      </c>
      <c r="J2" s="31"/>
      <c r="K2" s="31"/>
      <c r="L2" s="46"/>
      <c r="M2" s="31"/>
      <c r="N2" s="68"/>
      <c r="O2" s="19"/>
      <c r="P2" s="19"/>
      <c r="Q2" s="38"/>
      <c r="R2" s="56"/>
      <c r="S2" s="19"/>
      <c r="T2" s="19"/>
      <c r="U2" s="19"/>
      <c r="V2" s="19"/>
      <c r="W2" s="20"/>
      <c r="X2" s="84"/>
      <c r="Y2" s="84"/>
      <c r="Z2" s="84"/>
      <c r="AA2" s="84"/>
    </row>
    <row r="3" spans="1:36" ht="15.75" x14ac:dyDescent="0.25">
      <c r="A3" s="4" t="s">
        <v>22</v>
      </c>
      <c r="B3" s="5">
        <v>29</v>
      </c>
      <c r="C3" s="5">
        <v>2</v>
      </c>
      <c r="D3" s="89"/>
      <c r="E3" s="24">
        <v>9</v>
      </c>
      <c r="F3" s="24">
        <v>12</v>
      </c>
      <c r="G3" s="24">
        <v>9</v>
      </c>
      <c r="H3" s="24">
        <v>1248</v>
      </c>
      <c r="I3" s="1">
        <v>0</v>
      </c>
      <c r="J3" s="24"/>
      <c r="K3" s="24"/>
      <c r="L3" s="24"/>
      <c r="M3" s="24">
        <v>1</v>
      </c>
      <c r="N3" s="21"/>
      <c r="O3" s="19" t="s">
        <v>68</v>
      </c>
      <c r="P3" s="21"/>
      <c r="Q3" s="39"/>
      <c r="R3" s="56"/>
      <c r="S3" s="21"/>
      <c r="T3" s="21"/>
      <c r="U3" s="21"/>
      <c r="V3" s="21"/>
      <c r="W3" s="21"/>
      <c r="X3" s="23"/>
      <c r="Y3" s="23"/>
      <c r="Z3" s="23"/>
      <c r="AA3" s="23"/>
    </row>
    <row r="4" spans="1:36" ht="15.75" x14ac:dyDescent="0.25">
      <c r="A4" s="4" t="s">
        <v>23</v>
      </c>
      <c r="B4" s="5">
        <v>32</v>
      </c>
      <c r="C4" s="5">
        <v>2</v>
      </c>
      <c r="D4" s="89"/>
      <c r="E4" s="24">
        <v>10</v>
      </c>
      <c r="F4" s="24">
        <v>17</v>
      </c>
      <c r="G4" s="24">
        <v>5</v>
      </c>
      <c r="H4" s="24">
        <v>1775</v>
      </c>
      <c r="I4" s="1">
        <v>0</v>
      </c>
      <c r="J4" s="24"/>
      <c r="K4" s="24"/>
      <c r="L4" s="24">
        <v>1</v>
      </c>
      <c r="M4" s="62"/>
      <c r="N4" s="21"/>
      <c r="O4" s="22"/>
      <c r="P4" s="21"/>
      <c r="Q4" s="38"/>
      <c r="R4" s="56"/>
      <c r="S4" s="21"/>
      <c r="T4" s="21"/>
      <c r="U4" s="21"/>
      <c r="V4" s="21"/>
      <c r="W4" s="21"/>
      <c r="X4" s="23"/>
      <c r="Y4" s="23"/>
      <c r="Z4" s="23"/>
      <c r="AA4" s="23"/>
    </row>
    <row r="5" spans="1:36" x14ac:dyDescent="0.25">
      <c r="A5" s="4"/>
      <c r="B5" s="18"/>
      <c r="C5" s="18"/>
      <c r="D5" s="91"/>
      <c r="E5" s="25"/>
      <c r="F5" s="26"/>
      <c r="G5" s="21"/>
      <c r="H5" s="21"/>
      <c r="I5" s="21"/>
      <c r="J5" s="21"/>
      <c r="K5" s="21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3"/>
      <c r="Y5" s="23"/>
      <c r="Z5" s="23"/>
      <c r="AA5" s="23"/>
    </row>
    <row r="6" spans="1:36" x14ac:dyDescent="0.25">
      <c r="A6" s="4"/>
      <c r="B6" s="336" t="s">
        <v>40</v>
      </c>
      <c r="C6" s="336" t="s">
        <v>39</v>
      </c>
      <c r="D6" s="337" t="s">
        <v>75</v>
      </c>
      <c r="E6" s="355" t="s">
        <v>0</v>
      </c>
      <c r="F6" s="355" t="s">
        <v>1</v>
      </c>
      <c r="G6" s="349" t="s">
        <v>20</v>
      </c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65"/>
      <c r="W6" s="1"/>
      <c r="X6" s="344" t="s">
        <v>16</v>
      </c>
      <c r="Y6" s="344"/>
      <c r="Z6" s="32" t="s">
        <v>52</v>
      </c>
      <c r="AA6" s="32" t="s">
        <v>53</v>
      </c>
      <c r="AB6" s="63" t="s">
        <v>50</v>
      </c>
      <c r="AC6" s="63" t="s">
        <v>51</v>
      </c>
      <c r="AD6" s="78" t="s">
        <v>48</v>
      </c>
      <c r="AE6" s="78" t="s">
        <v>49</v>
      </c>
      <c r="AF6" s="89"/>
      <c r="AG6" s="89" t="s">
        <v>76</v>
      </c>
      <c r="AH6" s="78" t="s">
        <v>69</v>
      </c>
      <c r="AI6" s="89" t="s">
        <v>74</v>
      </c>
      <c r="AJ6" s="27" t="s">
        <v>73</v>
      </c>
    </row>
    <row r="7" spans="1:36" ht="15.75" x14ac:dyDescent="0.25">
      <c r="A7" s="4"/>
      <c r="B7" s="336"/>
      <c r="C7" s="336"/>
      <c r="D7" s="338"/>
      <c r="E7" s="354"/>
      <c r="F7" s="354"/>
      <c r="G7" s="7" t="s">
        <v>2</v>
      </c>
      <c r="H7" s="7" t="s">
        <v>3</v>
      </c>
      <c r="I7" s="7" t="s">
        <v>4</v>
      </c>
      <c r="J7" s="7" t="s">
        <v>5</v>
      </c>
      <c r="K7" s="7" t="s">
        <v>6</v>
      </c>
      <c r="L7" s="47" t="s">
        <v>7</v>
      </c>
      <c r="M7" s="7" t="s">
        <v>41</v>
      </c>
      <c r="N7" s="7" t="s">
        <v>8</v>
      </c>
      <c r="O7" s="7" t="s">
        <v>9</v>
      </c>
      <c r="P7" s="7" t="s">
        <v>10</v>
      </c>
      <c r="Q7" s="7" t="s">
        <v>11</v>
      </c>
      <c r="R7" s="7" t="s">
        <v>12</v>
      </c>
      <c r="S7" s="7" t="s">
        <v>13</v>
      </c>
      <c r="T7" s="7" t="s">
        <v>14</v>
      </c>
      <c r="U7" s="7" t="s">
        <v>15</v>
      </c>
      <c r="V7" s="7" t="s">
        <v>70</v>
      </c>
      <c r="W7" s="6" t="s">
        <v>19</v>
      </c>
      <c r="X7" s="9" t="s">
        <v>17</v>
      </c>
      <c r="Y7" s="9" t="s">
        <v>18</v>
      </c>
      <c r="Z7" s="46"/>
      <c r="AA7" s="46"/>
      <c r="AB7" s="63"/>
      <c r="AC7" s="63"/>
      <c r="AD7" s="78"/>
      <c r="AE7" s="78"/>
      <c r="AF7" s="89"/>
      <c r="AG7" s="89"/>
      <c r="AH7" s="78"/>
      <c r="AI7" s="89"/>
      <c r="AJ7" s="89"/>
    </row>
    <row r="8" spans="1:36" s="59" customFormat="1" ht="15.75" x14ac:dyDescent="0.25">
      <c r="A8" s="4" t="s">
        <v>22</v>
      </c>
      <c r="B8" s="93">
        <v>29</v>
      </c>
      <c r="C8" s="64">
        <v>2</v>
      </c>
      <c r="D8" s="61"/>
      <c r="E8" s="66"/>
      <c r="F8" s="66"/>
      <c r="G8" s="7"/>
      <c r="H8" s="7"/>
      <c r="I8" s="69"/>
      <c r="J8" s="69"/>
      <c r="K8" s="7"/>
      <c r="L8" s="73"/>
      <c r="M8" s="7"/>
      <c r="N8" s="69"/>
      <c r="O8" s="69"/>
      <c r="P8" s="69"/>
      <c r="Q8" s="7"/>
      <c r="R8" s="7"/>
      <c r="S8" s="7"/>
      <c r="T8" s="7"/>
      <c r="U8" s="7"/>
      <c r="V8" s="7"/>
      <c r="W8" s="6"/>
      <c r="X8" s="41">
        <v>1248</v>
      </c>
      <c r="Y8" s="77">
        <v>0</v>
      </c>
      <c r="Z8" s="46">
        <v>9</v>
      </c>
      <c r="AA8" s="46"/>
      <c r="AB8" s="63"/>
      <c r="AC8" s="63"/>
      <c r="AD8" s="78"/>
      <c r="AE8" s="78">
        <v>1</v>
      </c>
      <c r="AF8" s="89"/>
      <c r="AG8" s="89"/>
      <c r="AH8" s="78"/>
      <c r="AI8" s="89">
        <v>25</v>
      </c>
      <c r="AJ8" s="89"/>
    </row>
    <row r="9" spans="1:36" s="59" customFormat="1" ht="15.75" x14ac:dyDescent="0.25">
      <c r="A9" s="4" t="s">
        <v>23</v>
      </c>
      <c r="B9" s="64">
        <v>32</v>
      </c>
      <c r="C9" s="64">
        <v>2</v>
      </c>
      <c r="D9" s="61"/>
      <c r="E9" s="66"/>
      <c r="F9" s="66"/>
      <c r="G9" s="7"/>
      <c r="H9" s="7"/>
      <c r="I9" s="69"/>
      <c r="J9" s="69"/>
      <c r="K9" s="7"/>
      <c r="L9" s="73"/>
      <c r="M9" s="7"/>
      <c r="N9" s="69"/>
      <c r="O9" s="69"/>
      <c r="P9" s="69"/>
      <c r="Q9" s="7"/>
      <c r="R9" s="7"/>
      <c r="S9" s="7"/>
      <c r="T9" s="7"/>
      <c r="U9" s="7"/>
      <c r="V9" s="7"/>
      <c r="W9" s="6"/>
      <c r="X9" s="41">
        <v>1775</v>
      </c>
      <c r="Y9" s="77">
        <v>0</v>
      </c>
      <c r="Z9" s="46">
        <v>10</v>
      </c>
      <c r="AA9" s="46"/>
      <c r="AB9" s="63"/>
      <c r="AC9" s="63"/>
      <c r="AD9" s="78">
        <v>1</v>
      </c>
      <c r="AE9" s="78"/>
      <c r="AF9" s="89"/>
      <c r="AG9" s="89"/>
      <c r="AH9" s="78"/>
      <c r="AI9" s="89">
        <v>26</v>
      </c>
      <c r="AJ9" s="89"/>
    </row>
    <row r="10" spans="1:36" ht="15.75" x14ac:dyDescent="0.25">
      <c r="A10" s="58" t="s">
        <v>24</v>
      </c>
      <c r="B10" s="40">
        <v>27</v>
      </c>
      <c r="C10" s="40"/>
      <c r="D10" s="89"/>
      <c r="E10" s="51">
        <v>4.6296296296296298</v>
      </c>
      <c r="F10" s="51">
        <v>4.666666666666667</v>
      </c>
      <c r="G10" s="50">
        <v>4.3</v>
      </c>
      <c r="H10" s="50">
        <v>4.59</v>
      </c>
      <c r="K10" s="50">
        <v>4.2962962962962967</v>
      </c>
      <c r="M10" s="50">
        <v>4.4814814814814818</v>
      </c>
      <c r="Q10" s="30"/>
      <c r="R10" s="50">
        <v>4.9259259259259256</v>
      </c>
      <c r="S10" s="50">
        <v>4.7777777777777777</v>
      </c>
      <c r="T10" s="50">
        <v>4.8888888888888893</v>
      </c>
      <c r="U10" s="50">
        <v>4.9629629629629628</v>
      </c>
      <c r="V10" s="50"/>
      <c r="W10" s="52">
        <f>AVERAGE(G10:U10)</f>
        <v>4.6529166666666661</v>
      </c>
      <c r="X10" s="53">
        <v>1392</v>
      </c>
      <c r="Y10" s="53">
        <v>0</v>
      </c>
      <c r="Z10" s="46">
        <v>10</v>
      </c>
      <c r="AA10" s="46">
        <v>0</v>
      </c>
      <c r="AB10" s="63"/>
      <c r="AC10" s="63"/>
      <c r="AD10" s="78">
        <v>4</v>
      </c>
      <c r="AE10" s="78"/>
      <c r="AF10" s="89"/>
      <c r="AG10" s="89">
        <v>29</v>
      </c>
      <c r="AH10" s="78"/>
      <c r="AI10" s="89">
        <v>29</v>
      </c>
      <c r="AJ10" s="89"/>
    </row>
    <row r="11" spans="1:36" ht="15.75" x14ac:dyDescent="0.25">
      <c r="A11" s="58" t="s">
        <v>25</v>
      </c>
      <c r="B11" s="40">
        <v>23</v>
      </c>
      <c r="C11" s="40">
        <v>4</v>
      </c>
      <c r="D11" s="89"/>
      <c r="E11" s="51">
        <v>4.8260869565217392</v>
      </c>
      <c r="F11" s="51">
        <v>4.5652173913043477</v>
      </c>
      <c r="G11" s="50">
        <v>4.4782608695652177</v>
      </c>
      <c r="H11" s="50">
        <v>4.6956521739130439</v>
      </c>
      <c r="K11" s="11">
        <v>4.2608695652173916</v>
      </c>
      <c r="M11" s="11">
        <v>4.4347826086956523</v>
      </c>
      <c r="R11" s="50">
        <v>4.9565217391304346</v>
      </c>
      <c r="S11" s="67">
        <v>4.8260869565217392</v>
      </c>
      <c r="T11" s="50">
        <v>4.8695652173913047</v>
      </c>
      <c r="U11" s="29">
        <v>4.8695652173913047</v>
      </c>
      <c r="V11" s="29"/>
      <c r="W11" s="52">
        <f t="shared" ref="W11:W24" si="0">AVERAGE(G11:U11)</f>
        <v>4.6739130434782608</v>
      </c>
      <c r="X11" s="85">
        <v>1067</v>
      </c>
      <c r="Y11" s="53">
        <v>0</v>
      </c>
      <c r="Z11" s="46">
        <v>10</v>
      </c>
      <c r="AA11" s="46"/>
      <c r="AB11" s="63">
        <v>5</v>
      </c>
      <c r="AC11" s="63">
        <v>4</v>
      </c>
      <c r="AD11" s="78">
        <v>2</v>
      </c>
      <c r="AE11" s="78"/>
      <c r="AF11" s="89"/>
      <c r="AG11" s="89">
        <v>32</v>
      </c>
      <c r="AH11" s="78"/>
      <c r="AI11" s="89">
        <v>32</v>
      </c>
      <c r="AJ11" s="89"/>
    </row>
    <row r="12" spans="1:36" ht="15.75" x14ac:dyDescent="0.25">
      <c r="A12" s="58" t="s">
        <v>26</v>
      </c>
      <c r="B12" s="5">
        <v>27</v>
      </c>
      <c r="C12" s="5">
        <v>2</v>
      </c>
      <c r="D12" s="89"/>
      <c r="E12" s="49">
        <v>4.5925925925925926</v>
      </c>
      <c r="F12" s="49">
        <v>4.7407407407407405</v>
      </c>
      <c r="G12" s="50">
        <v>4.2592592592592595</v>
      </c>
      <c r="H12" s="50">
        <v>4.4814814814814818</v>
      </c>
      <c r="K12" s="50">
        <v>4.2592592592592595</v>
      </c>
      <c r="M12" s="50">
        <v>4.5925925925925926</v>
      </c>
      <c r="R12" s="50">
        <v>4.666666666666667</v>
      </c>
      <c r="S12" s="50">
        <v>5</v>
      </c>
      <c r="T12" s="50">
        <v>5</v>
      </c>
      <c r="U12" s="50">
        <v>4.9629629629629628</v>
      </c>
      <c r="V12" s="50"/>
      <c r="W12" s="52">
        <f t="shared" si="0"/>
        <v>4.6527777777777777</v>
      </c>
      <c r="X12" s="53">
        <v>1072</v>
      </c>
      <c r="Y12" s="53">
        <v>0</v>
      </c>
      <c r="Z12" s="32">
        <v>10</v>
      </c>
      <c r="AA12" s="32"/>
      <c r="AB12" s="63"/>
      <c r="AC12" s="63"/>
      <c r="AD12" s="78">
        <v>1</v>
      </c>
      <c r="AE12" s="78"/>
      <c r="AF12" s="89"/>
      <c r="AG12" s="89">
        <v>27</v>
      </c>
      <c r="AH12" s="78"/>
      <c r="AI12" s="89">
        <v>27</v>
      </c>
      <c r="AJ12" s="89"/>
    </row>
    <row r="13" spans="1:36" ht="15.75" x14ac:dyDescent="0.25">
      <c r="A13" s="58" t="s">
        <v>27</v>
      </c>
      <c r="B13" s="5">
        <v>26</v>
      </c>
      <c r="C13" s="5">
        <v>2</v>
      </c>
      <c r="D13" s="89"/>
      <c r="E13" s="49">
        <v>4.1923076923076925</v>
      </c>
      <c r="F13" s="49">
        <v>4.3461538461538458</v>
      </c>
      <c r="G13" s="50">
        <v>4.1538461538461542</v>
      </c>
      <c r="H13" s="50">
        <v>4.115384615384615</v>
      </c>
      <c r="K13" s="50">
        <v>3.8846153846153846</v>
      </c>
      <c r="M13" s="50">
        <v>4.3461538461538458</v>
      </c>
      <c r="R13" s="50">
        <v>4.4615384615384617</v>
      </c>
      <c r="S13" s="50">
        <v>4.884615384615385</v>
      </c>
      <c r="T13" s="50">
        <v>4.9230769230769234</v>
      </c>
      <c r="U13" s="50">
        <v>5</v>
      </c>
      <c r="V13" s="50"/>
      <c r="W13" s="52">
        <f t="shared" si="0"/>
        <v>4.4711538461538467</v>
      </c>
      <c r="X13" s="71">
        <v>963</v>
      </c>
      <c r="Y13" s="53">
        <v>0</v>
      </c>
      <c r="Z13" s="32">
        <v>8</v>
      </c>
      <c r="AA13" s="32">
        <v>1</v>
      </c>
      <c r="AB13" s="63">
        <v>2</v>
      </c>
      <c r="AC13" s="63"/>
      <c r="AD13" s="78">
        <v>3</v>
      </c>
      <c r="AE13" s="78"/>
      <c r="AF13" s="89"/>
      <c r="AG13" s="89">
        <v>23</v>
      </c>
      <c r="AH13" s="78"/>
      <c r="AI13" s="89">
        <v>23</v>
      </c>
      <c r="AJ13" s="89"/>
    </row>
    <row r="14" spans="1:36" ht="15.75" x14ac:dyDescent="0.25">
      <c r="A14" s="58" t="s">
        <v>28</v>
      </c>
      <c r="B14" s="5">
        <v>26</v>
      </c>
      <c r="C14" s="5"/>
      <c r="D14" s="89"/>
      <c r="E14" s="49">
        <v>4.6923076923076925</v>
      </c>
      <c r="F14" s="49">
        <v>4.5384615384615383</v>
      </c>
      <c r="G14" s="50">
        <v>4.1923076923076925</v>
      </c>
      <c r="H14" s="50">
        <v>4.3076923076923075</v>
      </c>
      <c r="J14" s="50">
        <v>4.384615384615385</v>
      </c>
      <c r="K14" s="50">
        <v>4.5384615384615383</v>
      </c>
      <c r="M14" s="50">
        <v>4.2307692307692308</v>
      </c>
      <c r="R14" s="50">
        <v>4.9230769230769234</v>
      </c>
      <c r="S14" s="50">
        <v>4.9230769230769234</v>
      </c>
      <c r="T14" s="50">
        <v>4.9615384615384617</v>
      </c>
      <c r="U14" s="50">
        <v>5</v>
      </c>
      <c r="V14" s="50"/>
      <c r="W14" s="52">
        <f t="shared" si="0"/>
        <v>4.6068376068376065</v>
      </c>
      <c r="X14" s="72">
        <v>1162</v>
      </c>
      <c r="Y14" s="53">
        <v>0</v>
      </c>
      <c r="Z14" s="32">
        <v>7</v>
      </c>
      <c r="AA14" s="32"/>
      <c r="AB14" s="63"/>
      <c r="AC14" s="63">
        <v>2</v>
      </c>
      <c r="AD14" s="78">
        <v>5</v>
      </c>
      <c r="AE14" s="78"/>
      <c r="AF14" s="89"/>
      <c r="AG14" s="89">
        <v>27</v>
      </c>
      <c r="AH14" s="78"/>
      <c r="AI14" s="89">
        <v>27</v>
      </c>
      <c r="AJ14" s="89"/>
    </row>
    <row r="15" spans="1:36" ht="15.75" x14ac:dyDescent="0.25">
      <c r="A15" s="58" t="s">
        <v>29</v>
      </c>
      <c r="B15" s="5">
        <v>27</v>
      </c>
      <c r="C15" s="5"/>
      <c r="D15" s="89"/>
      <c r="E15" s="10">
        <v>4.2962962962962967</v>
      </c>
      <c r="F15" s="10">
        <v>4.2962962962962967</v>
      </c>
      <c r="G15" s="11">
        <v>4.0740740740740744</v>
      </c>
      <c r="H15" s="11">
        <v>4.1111111111111107</v>
      </c>
      <c r="J15" s="11">
        <v>4.0740740740740744</v>
      </c>
      <c r="K15" s="11">
        <v>4.1851851851851851</v>
      </c>
      <c r="M15" s="11">
        <v>3.925925925925926</v>
      </c>
      <c r="R15" s="11">
        <v>4.4444444444444446</v>
      </c>
      <c r="S15" s="11">
        <v>4.5925925925925926</v>
      </c>
      <c r="T15" s="28">
        <v>5</v>
      </c>
      <c r="U15" s="28">
        <v>4.9629629629629628</v>
      </c>
      <c r="V15" s="28"/>
      <c r="W15" s="52">
        <f t="shared" si="0"/>
        <v>4.3744855967078182</v>
      </c>
      <c r="X15" s="41">
        <v>1340</v>
      </c>
      <c r="Y15" s="53">
        <v>0</v>
      </c>
      <c r="Z15" s="32">
        <v>7</v>
      </c>
      <c r="AA15" s="32">
        <v>1</v>
      </c>
      <c r="AB15" s="63">
        <v>2</v>
      </c>
      <c r="AC15" s="63">
        <v>3</v>
      </c>
      <c r="AD15" s="78">
        <v>5</v>
      </c>
      <c r="AE15" s="78"/>
      <c r="AF15" s="89"/>
      <c r="AG15" s="89">
        <v>26</v>
      </c>
      <c r="AI15" s="89">
        <v>27</v>
      </c>
      <c r="AJ15" s="89"/>
    </row>
    <row r="16" spans="1:36" ht="15.75" x14ac:dyDescent="0.25">
      <c r="A16" s="58" t="s">
        <v>30</v>
      </c>
      <c r="B16" s="5">
        <v>21</v>
      </c>
      <c r="C16" s="5"/>
      <c r="D16" s="89"/>
      <c r="E16" s="10">
        <v>4.666666666666667</v>
      </c>
      <c r="F16" s="10">
        <v>4.4761904761904763</v>
      </c>
      <c r="G16" s="11">
        <v>4.3809523809523814</v>
      </c>
      <c r="H16" s="11">
        <v>4.7619047619047619</v>
      </c>
      <c r="I16" s="11">
        <v>4.6190476190476186</v>
      </c>
      <c r="J16" s="11">
        <v>4.2857142857142856</v>
      </c>
      <c r="K16" s="11">
        <v>3.9523809523809526</v>
      </c>
      <c r="L16" s="11">
        <v>4.9523809523809526</v>
      </c>
      <c r="M16" s="11">
        <v>4.333333333333333</v>
      </c>
      <c r="R16" s="28">
        <v>4.8095238095238093</v>
      </c>
      <c r="S16" s="28">
        <v>4.7142857142857144</v>
      </c>
      <c r="T16" s="28">
        <v>4.7142857142857144</v>
      </c>
      <c r="U16" s="28">
        <v>4.8571428571428568</v>
      </c>
      <c r="V16" s="11">
        <v>5</v>
      </c>
      <c r="W16" s="52">
        <f t="shared" si="0"/>
        <v>4.5800865800865802</v>
      </c>
      <c r="X16" s="53">
        <v>851</v>
      </c>
      <c r="Y16" s="53">
        <v>0</v>
      </c>
      <c r="Z16" s="32">
        <v>5</v>
      </c>
      <c r="AA16" s="32"/>
      <c r="AB16" s="63">
        <v>3</v>
      </c>
      <c r="AC16" s="63"/>
      <c r="AD16" s="78"/>
      <c r="AE16" s="78"/>
      <c r="AF16" s="89"/>
      <c r="AG16" s="89">
        <v>26</v>
      </c>
      <c r="AH16" s="89"/>
      <c r="AI16" s="89">
        <v>26</v>
      </c>
      <c r="AJ16" s="89"/>
    </row>
    <row r="17" spans="1:36" ht="15.75" x14ac:dyDescent="0.25">
      <c r="A17" s="58" t="s">
        <v>31</v>
      </c>
      <c r="B17" s="5">
        <v>25</v>
      </c>
      <c r="C17" s="5">
        <v>1</v>
      </c>
      <c r="D17" s="89"/>
      <c r="E17" s="10">
        <v>4.5599999999999996</v>
      </c>
      <c r="F17" s="10">
        <v>4.28</v>
      </c>
      <c r="G17" s="11">
        <v>4.12</v>
      </c>
      <c r="H17" s="11">
        <v>4.28</v>
      </c>
      <c r="I17" s="11">
        <v>4.4000000000000004</v>
      </c>
      <c r="J17" s="11">
        <v>4.5217391304347823</v>
      </c>
      <c r="K17" s="11">
        <v>3.88</v>
      </c>
      <c r="L17" s="11">
        <v>4.92</v>
      </c>
      <c r="M17" s="11">
        <v>4.08</v>
      </c>
      <c r="R17" s="28">
        <v>4.88</v>
      </c>
      <c r="S17" s="28">
        <v>4.4800000000000004</v>
      </c>
      <c r="T17" s="28">
        <v>4.6399999999999997</v>
      </c>
      <c r="U17" s="28">
        <v>4.88</v>
      </c>
      <c r="V17" s="11">
        <v>4.96</v>
      </c>
      <c r="W17" s="52">
        <f t="shared" si="0"/>
        <v>4.4619762845849813</v>
      </c>
      <c r="X17" s="53">
        <v>1444</v>
      </c>
      <c r="Y17" s="53">
        <v>0</v>
      </c>
      <c r="Z17" s="32">
        <v>6</v>
      </c>
      <c r="AA17" s="32"/>
      <c r="AB17" s="63"/>
      <c r="AC17" s="63"/>
      <c r="AD17" s="78">
        <v>4</v>
      </c>
      <c r="AE17" s="78"/>
      <c r="AF17" s="89"/>
      <c r="AG17" s="89">
        <v>27</v>
      </c>
      <c r="AH17" s="78">
        <v>5</v>
      </c>
      <c r="AI17" s="89">
        <v>22</v>
      </c>
      <c r="AJ17" s="89">
        <v>3</v>
      </c>
    </row>
    <row r="18" spans="1:36" ht="15.75" x14ac:dyDescent="0.25">
      <c r="A18" s="58" t="s">
        <v>32</v>
      </c>
      <c r="B18" s="5">
        <v>29</v>
      </c>
      <c r="C18" s="5">
        <v>1</v>
      </c>
      <c r="D18" s="89"/>
      <c r="E18" s="10">
        <v>4.5172413793103452</v>
      </c>
      <c r="F18" s="10">
        <v>4.3793103448275863</v>
      </c>
      <c r="G18" s="11">
        <v>4.4137931034482758</v>
      </c>
      <c r="H18" s="11">
        <v>4.4482758620689653</v>
      </c>
      <c r="I18" s="11">
        <v>4.4482758620689653</v>
      </c>
      <c r="J18" s="11">
        <v>4.6206896551724137</v>
      </c>
      <c r="K18" s="11">
        <v>4.3103448275862073</v>
      </c>
      <c r="L18" s="11">
        <v>4.7931034482758621</v>
      </c>
      <c r="M18" s="11">
        <v>4.3793103448275863</v>
      </c>
      <c r="R18" s="28">
        <v>4.7241379310344831</v>
      </c>
      <c r="S18" s="28">
        <v>4.1379310344827589</v>
      </c>
      <c r="T18" s="28">
        <v>4.4137931034482758</v>
      </c>
      <c r="U18" s="28">
        <v>4.8620689655172411</v>
      </c>
      <c r="V18" s="11"/>
      <c r="W18" s="52">
        <f t="shared" si="0"/>
        <v>4.5047021943573666</v>
      </c>
      <c r="X18" s="53">
        <v>1341</v>
      </c>
      <c r="Y18" s="53">
        <v>0</v>
      </c>
      <c r="Z18" s="32">
        <v>8</v>
      </c>
      <c r="AA18" s="32"/>
      <c r="AB18" s="63"/>
      <c r="AC18" s="63">
        <v>2</v>
      </c>
      <c r="AD18" s="78">
        <v>5</v>
      </c>
      <c r="AE18" s="78"/>
      <c r="AF18" s="89"/>
      <c r="AG18" s="89">
        <v>21</v>
      </c>
      <c r="AH18" s="78">
        <v>1</v>
      </c>
      <c r="AI18" s="89">
        <v>20</v>
      </c>
      <c r="AJ18" s="89">
        <v>1</v>
      </c>
    </row>
    <row r="19" spans="1:36" ht="15.75" x14ac:dyDescent="0.25">
      <c r="A19" s="58" t="s">
        <v>33</v>
      </c>
      <c r="B19" s="5">
        <v>24</v>
      </c>
      <c r="C19" s="5">
        <v>1</v>
      </c>
      <c r="D19" s="89"/>
      <c r="E19" s="10">
        <v>4.083333333333333</v>
      </c>
      <c r="F19" s="10">
        <v>3.9583333333333335</v>
      </c>
      <c r="G19" s="11">
        <v>3.875</v>
      </c>
      <c r="H19" s="11">
        <v>3.9583333333333335</v>
      </c>
      <c r="I19" s="11">
        <v>3.8333333333333335</v>
      </c>
      <c r="J19" s="11">
        <v>4.041666666666667</v>
      </c>
      <c r="K19" s="11">
        <v>3.7916666666666665</v>
      </c>
      <c r="L19" s="11">
        <v>4.75</v>
      </c>
      <c r="M19" s="11">
        <v>3.6666666666666665</v>
      </c>
      <c r="R19" s="28">
        <v>4.625</v>
      </c>
      <c r="S19" s="28">
        <v>3.8333333333333335</v>
      </c>
      <c r="T19" s="28">
        <v>4.25</v>
      </c>
      <c r="U19" s="28">
        <v>4.625</v>
      </c>
      <c r="V19" s="11"/>
      <c r="W19" s="52">
        <f t="shared" si="0"/>
        <v>4.1136363636363642</v>
      </c>
      <c r="X19" s="53">
        <v>1749</v>
      </c>
      <c r="Y19" s="53">
        <v>0</v>
      </c>
      <c r="Z19" s="32">
        <v>2</v>
      </c>
      <c r="AA19" s="32"/>
      <c r="AB19" s="63"/>
      <c r="AC19" s="63">
        <v>2</v>
      </c>
      <c r="AD19" s="78">
        <v>2</v>
      </c>
      <c r="AE19" s="78"/>
      <c r="AF19" s="89"/>
      <c r="AG19" s="89">
        <v>25</v>
      </c>
      <c r="AH19" s="78"/>
      <c r="AI19" s="89">
        <v>25</v>
      </c>
      <c r="AJ19" s="89"/>
    </row>
    <row r="20" spans="1:36" ht="15.75" x14ac:dyDescent="0.25">
      <c r="A20" s="58" t="s">
        <v>34</v>
      </c>
      <c r="B20" s="5">
        <v>20</v>
      </c>
      <c r="C20" s="5">
        <v>1</v>
      </c>
      <c r="D20" s="89"/>
      <c r="E20" s="10">
        <v>4.1500000000000004</v>
      </c>
      <c r="F20" s="10">
        <v>3.95</v>
      </c>
      <c r="G20" s="11">
        <v>4.3</v>
      </c>
      <c r="H20" s="11">
        <v>4.25</v>
      </c>
      <c r="I20" s="11">
        <v>4.1500000000000004</v>
      </c>
      <c r="J20" s="11">
        <v>4.25</v>
      </c>
      <c r="K20" s="11">
        <v>4</v>
      </c>
      <c r="L20" s="11">
        <v>4.4000000000000004</v>
      </c>
      <c r="N20" s="11">
        <v>3.65</v>
      </c>
      <c r="O20" s="11">
        <v>4.1500000000000004</v>
      </c>
      <c r="P20" s="11">
        <v>3.8</v>
      </c>
      <c r="Q20" s="11">
        <v>4.25</v>
      </c>
      <c r="R20" s="11">
        <v>4.8</v>
      </c>
      <c r="S20" s="11">
        <v>4.25</v>
      </c>
      <c r="T20" s="11">
        <v>4.2</v>
      </c>
      <c r="U20" s="11">
        <v>4.1500000000000004</v>
      </c>
      <c r="V20" s="11"/>
      <c r="W20" s="52">
        <f t="shared" si="0"/>
        <v>4.1857142857142851</v>
      </c>
      <c r="X20" s="53">
        <v>906</v>
      </c>
      <c r="Y20" s="53">
        <v>2</v>
      </c>
      <c r="Z20" s="32">
        <v>2</v>
      </c>
      <c r="AA20" s="32"/>
      <c r="AB20" s="63">
        <v>2</v>
      </c>
      <c r="AC20" s="63"/>
      <c r="AD20" s="78">
        <v>1</v>
      </c>
      <c r="AE20" s="78"/>
      <c r="AF20" s="89"/>
      <c r="AG20" s="89">
        <v>29</v>
      </c>
      <c r="AH20" s="78">
        <v>4</v>
      </c>
      <c r="AI20" s="89">
        <v>25</v>
      </c>
      <c r="AJ20" s="89">
        <v>1</v>
      </c>
    </row>
    <row r="21" spans="1:36" ht="15.75" x14ac:dyDescent="0.25">
      <c r="A21" s="58" t="s">
        <v>35</v>
      </c>
      <c r="B21" s="5">
        <v>21</v>
      </c>
      <c r="C21" s="5">
        <v>1</v>
      </c>
      <c r="D21" s="89"/>
      <c r="E21" s="10">
        <v>4.1904761904761907</v>
      </c>
      <c r="F21" s="10">
        <v>3.7142857142857144</v>
      </c>
      <c r="G21" s="11">
        <v>3.7619047619047619</v>
      </c>
      <c r="H21" s="11">
        <v>4.2857142857142856</v>
      </c>
      <c r="I21" s="11">
        <v>3.6666666666666665</v>
      </c>
      <c r="J21" s="11">
        <v>3.9523809523809526</v>
      </c>
      <c r="K21" s="11">
        <v>3.4761904761904763</v>
      </c>
      <c r="L21" s="11">
        <v>4.1904761904761907</v>
      </c>
      <c r="N21" s="11">
        <v>3.7142857142857144</v>
      </c>
      <c r="O21" s="11">
        <v>3.5714285714285716</v>
      </c>
      <c r="P21" s="11">
        <v>3.2857142857142856</v>
      </c>
      <c r="Q21" s="11">
        <v>3.7619047619047619</v>
      </c>
      <c r="R21" s="11">
        <v>4.4285714285714288</v>
      </c>
      <c r="S21" s="11">
        <v>4.333333333333333</v>
      </c>
      <c r="T21" s="11">
        <v>4.3809523809523814</v>
      </c>
      <c r="U21" s="11">
        <v>4.6190476190476186</v>
      </c>
      <c r="V21" s="11"/>
      <c r="W21" s="52">
        <f t="shared" si="0"/>
        <v>3.9591836734693877</v>
      </c>
      <c r="X21" s="53">
        <v>1249</v>
      </c>
      <c r="Y21" s="53">
        <v>0</v>
      </c>
      <c r="Z21" s="32">
        <v>3</v>
      </c>
      <c r="AA21" s="32"/>
      <c r="AB21" s="63"/>
      <c r="AC21" s="63"/>
      <c r="AD21" s="78">
        <v>2</v>
      </c>
      <c r="AE21" s="78">
        <v>1</v>
      </c>
      <c r="AF21" s="89"/>
      <c r="AG21" s="89">
        <v>24</v>
      </c>
      <c r="AH21" s="78">
        <v>3</v>
      </c>
      <c r="AI21" s="89">
        <v>21</v>
      </c>
      <c r="AJ21" s="27">
        <v>1</v>
      </c>
    </row>
    <row r="22" spans="1:36" ht="15.75" x14ac:dyDescent="0.25">
      <c r="A22" s="58" t="s">
        <v>36</v>
      </c>
      <c r="B22" s="5">
        <v>23</v>
      </c>
      <c r="C22" s="5">
        <v>1</v>
      </c>
      <c r="D22" s="89"/>
      <c r="E22" s="70">
        <v>3.7391304347826089</v>
      </c>
      <c r="F22" s="70">
        <v>3.6086956521739131</v>
      </c>
      <c r="G22" s="14">
        <v>3.6956521739130435</v>
      </c>
      <c r="H22" s="14">
        <v>3.8695652173913042</v>
      </c>
      <c r="I22" s="14">
        <v>3.6086956521739131</v>
      </c>
      <c r="J22" s="14">
        <v>4</v>
      </c>
      <c r="K22" s="14">
        <v>3.2727272727272729</v>
      </c>
      <c r="L22" s="14">
        <v>4.5217391304347823</v>
      </c>
      <c r="N22" s="14">
        <v>3.2173913043478262</v>
      </c>
      <c r="O22" s="15">
        <v>3.1739130434782608</v>
      </c>
      <c r="P22" s="15">
        <v>2.8695652173913042</v>
      </c>
      <c r="Q22" s="15">
        <v>3.7826086956521738</v>
      </c>
      <c r="R22" s="15">
        <v>4.5652173913043477</v>
      </c>
      <c r="S22" s="15">
        <v>4.0434782608695654</v>
      </c>
      <c r="T22" s="15">
        <v>4.0434782608695654</v>
      </c>
      <c r="U22" s="15">
        <v>4.0434782608695654</v>
      </c>
      <c r="V22" s="28"/>
      <c r="W22" s="52">
        <f t="shared" si="0"/>
        <v>3.7648221343873507</v>
      </c>
      <c r="X22" s="53">
        <v>2171</v>
      </c>
      <c r="Y22" s="53">
        <v>11</v>
      </c>
      <c r="Z22" s="32"/>
      <c r="AA22" s="32"/>
      <c r="AB22" s="63"/>
      <c r="AC22" s="63"/>
      <c r="AD22" s="78">
        <v>3</v>
      </c>
      <c r="AE22" s="78"/>
      <c r="AF22" s="89"/>
      <c r="AG22" s="89">
        <v>20</v>
      </c>
      <c r="AH22" s="78"/>
      <c r="AI22" s="89">
        <v>20</v>
      </c>
      <c r="AJ22" s="89">
        <v>1</v>
      </c>
    </row>
    <row r="23" spans="1:36" ht="15.75" x14ac:dyDescent="0.25">
      <c r="A23" s="2" t="s">
        <v>37</v>
      </c>
      <c r="B23" s="5">
        <v>19</v>
      </c>
      <c r="C23" s="5"/>
      <c r="D23" s="89">
        <v>1</v>
      </c>
      <c r="E23" s="70">
        <v>3.9473684210526314</v>
      </c>
      <c r="F23" s="70">
        <v>3.6842105263157894</v>
      </c>
      <c r="G23" s="14">
        <v>3.5789473684210527</v>
      </c>
      <c r="H23" s="14">
        <v>3.8421052631578947</v>
      </c>
      <c r="I23" s="14">
        <v>3.4736842105263159</v>
      </c>
      <c r="J23" s="14">
        <v>3.6842105263157894</v>
      </c>
      <c r="K23" s="14">
        <v>2.8947368421052633</v>
      </c>
      <c r="L23" s="14">
        <v>4.1052631578947372</v>
      </c>
      <c r="N23" s="14">
        <v>3</v>
      </c>
      <c r="O23" s="15">
        <v>3.1052631578947367</v>
      </c>
      <c r="P23" s="15">
        <v>3.0526315789473686</v>
      </c>
      <c r="Q23" s="15">
        <v>3.6842105263157894</v>
      </c>
      <c r="R23" s="15">
        <v>4.5263157894736841</v>
      </c>
      <c r="S23" s="15">
        <v>3.8947368421052633</v>
      </c>
      <c r="T23" s="15">
        <v>3.9473684210526314</v>
      </c>
      <c r="U23" s="15">
        <v>4.0625</v>
      </c>
      <c r="V23" s="28"/>
      <c r="W23" s="52">
        <f>AVERAGE(G23:U23)</f>
        <v>3.6322838345864659</v>
      </c>
      <c r="X23" s="53">
        <v>1438</v>
      </c>
      <c r="Y23" s="53">
        <v>11</v>
      </c>
      <c r="Z23" s="32"/>
      <c r="AA23" s="32"/>
      <c r="AB23" s="63">
        <v>1</v>
      </c>
      <c r="AC23" s="63">
        <v>3</v>
      </c>
      <c r="AD23" s="78">
        <v>2</v>
      </c>
      <c r="AE23" s="78"/>
      <c r="AF23" s="89"/>
      <c r="AG23" s="89">
        <v>21</v>
      </c>
      <c r="AH23" s="78"/>
      <c r="AI23" s="89">
        <v>21</v>
      </c>
      <c r="AJ23" s="89"/>
    </row>
    <row r="24" spans="1:36" ht="15.75" x14ac:dyDescent="0.25">
      <c r="A24" s="7" t="s">
        <v>38</v>
      </c>
      <c r="B24" s="5">
        <f>SUM(B8:B23)</f>
        <v>399</v>
      </c>
      <c r="C24" s="5">
        <f>SUM(C8:C23)</f>
        <v>18</v>
      </c>
      <c r="D24" s="89">
        <v>1</v>
      </c>
      <c r="E24" s="12">
        <f>AVERAGE(E10:E23)</f>
        <v>4.3631026632341019</v>
      </c>
      <c r="F24" s="12">
        <f t="shared" ref="F24:V24" si="1">AVERAGE(F10:F23)</f>
        <v>4.2288973233393046</v>
      </c>
      <c r="G24" s="12">
        <f t="shared" si="1"/>
        <v>4.1131427026922793</v>
      </c>
      <c r="H24" s="12">
        <f t="shared" si="1"/>
        <v>4.2855157437966502</v>
      </c>
      <c r="I24" s="12">
        <f t="shared" si="1"/>
        <v>4.0249629179771018</v>
      </c>
      <c r="J24" s="12">
        <f t="shared" si="1"/>
        <v>4.1815090675374345</v>
      </c>
      <c r="K24" s="12">
        <f t="shared" si="1"/>
        <v>3.9287667333351344</v>
      </c>
      <c r="L24" s="12">
        <f t="shared" si="1"/>
        <v>4.5791203599328156</v>
      </c>
      <c r="M24" s="12">
        <f t="shared" si="1"/>
        <v>4.2471016030446318</v>
      </c>
      <c r="N24" s="12">
        <f t="shared" si="1"/>
        <v>3.395419254658385</v>
      </c>
      <c r="O24" s="12">
        <f t="shared" si="1"/>
        <v>3.5001511932003924</v>
      </c>
      <c r="P24" s="12">
        <f t="shared" si="1"/>
        <v>3.2519777705132396</v>
      </c>
      <c r="Q24" s="12">
        <f t="shared" si="1"/>
        <v>3.8696809959681815</v>
      </c>
      <c r="R24" s="12">
        <f t="shared" si="1"/>
        <v>4.695495750763615</v>
      </c>
      <c r="S24" s="12">
        <f t="shared" si="1"/>
        <v>4.4779462966424566</v>
      </c>
      <c r="T24" s="12">
        <f t="shared" si="1"/>
        <v>4.5880676693931539</v>
      </c>
      <c r="U24" s="12">
        <f>AVERAGE(U10:U23)</f>
        <v>4.704120843489819</v>
      </c>
      <c r="V24" s="12">
        <f t="shared" si="1"/>
        <v>4.9800000000000004</v>
      </c>
      <c r="W24" s="52">
        <f t="shared" si="0"/>
        <v>4.1228652601963534</v>
      </c>
      <c r="X24" s="34">
        <f>SUM(X8:X23)</f>
        <v>21168</v>
      </c>
      <c r="Y24" s="34">
        <f t="shared" ref="Y24:AH24" si="2">SUM(Y8:Y23)</f>
        <v>24</v>
      </c>
      <c r="Z24" s="34">
        <f t="shared" si="2"/>
        <v>97</v>
      </c>
      <c r="AA24" s="34">
        <f t="shared" si="2"/>
        <v>2</v>
      </c>
      <c r="AB24" s="34">
        <f t="shared" si="2"/>
        <v>15</v>
      </c>
      <c r="AC24" s="34">
        <f t="shared" si="2"/>
        <v>16</v>
      </c>
      <c r="AD24" s="34">
        <f t="shared" si="2"/>
        <v>40</v>
      </c>
      <c r="AE24" s="34">
        <f t="shared" si="2"/>
        <v>2</v>
      </c>
      <c r="AF24" s="34"/>
      <c r="AG24" s="34"/>
      <c r="AH24" s="34">
        <f t="shared" si="2"/>
        <v>13</v>
      </c>
      <c r="AI24" s="34"/>
      <c r="AJ24" s="89"/>
    </row>
    <row r="25" spans="1:36" x14ac:dyDescent="0.25">
      <c r="AI25" s="79">
        <f>SUM(AI8:AI24)</f>
        <v>396</v>
      </c>
      <c r="AJ25" s="79">
        <f>SUM(AJ8:AJ24)</f>
        <v>7</v>
      </c>
    </row>
    <row r="26" spans="1:36" x14ac:dyDescent="0.25">
      <c r="C26" t="s">
        <v>21</v>
      </c>
      <c r="X26" s="79">
        <f>X24/400</f>
        <v>52.92</v>
      </c>
    </row>
    <row r="27" spans="1:36" x14ac:dyDescent="0.25">
      <c r="B27" t="s">
        <v>47</v>
      </c>
      <c r="E27" s="7" t="s">
        <v>12</v>
      </c>
      <c r="F27" s="1">
        <v>4.7</v>
      </c>
    </row>
    <row r="28" spans="1:36" x14ac:dyDescent="0.25">
      <c r="E28" s="7" t="s">
        <v>15</v>
      </c>
      <c r="F28" s="1">
        <v>4.7</v>
      </c>
      <c r="O28" s="13"/>
      <c r="AH28" s="92"/>
    </row>
    <row r="29" spans="1:36" x14ac:dyDescent="0.25">
      <c r="E29" s="7" t="s">
        <v>14</v>
      </c>
      <c r="F29" s="60">
        <v>4.59</v>
      </c>
      <c r="O29" s="13"/>
      <c r="AH29" s="92"/>
    </row>
    <row r="30" spans="1:36" x14ac:dyDescent="0.25">
      <c r="E30" s="7" t="s">
        <v>7</v>
      </c>
      <c r="F30" s="1">
        <v>4.58</v>
      </c>
      <c r="O30" s="13"/>
      <c r="AH30" s="92"/>
    </row>
    <row r="31" spans="1:36" x14ac:dyDescent="0.25">
      <c r="E31" s="7" t="s">
        <v>13</v>
      </c>
      <c r="F31" s="1">
        <v>4.4800000000000004</v>
      </c>
      <c r="O31" s="13"/>
      <c r="AH31" s="92"/>
    </row>
    <row r="32" spans="1:36" x14ac:dyDescent="0.25">
      <c r="E32" s="7" t="s">
        <v>3</v>
      </c>
      <c r="F32" s="1">
        <v>4.29</v>
      </c>
      <c r="O32" s="13"/>
      <c r="AH32" s="92"/>
    </row>
    <row r="33" spans="3:34" x14ac:dyDescent="0.25">
      <c r="E33" s="7" t="s">
        <v>41</v>
      </c>
      <c r="F33" s="1">
        <v>4.25</v>
      </c>
      <c r="O33" s="13"/>
      <c r="AH33" s="92"/>
    </row>
    <row r="34" spans="3:34" x14ac:dyDescent="0.25">
      <c r="E34" s="7" t="s">
        <v>5</v>
      </c>
      <c r="F34" s="1">
        <v>4.18</v>
      </c>
      <c r="O34" s="13"/>
      <c r="AH34" s="92"/>
    </row>
    <row r="35" spans="3:34" x14ac:dyDescent="0.25">
      <c r="C35" s="13"/>
      <c r="D35" s="13"/>
      <c r="E35" s="7" t="s">
        <v>2</v>
      </c>
      <c r="F35" s="1">
        <v>4.1100000000000003</v>
      </c>
      <c r="H35" s="13"/>
      <c r="I35" s="13"/>
      <c r="J35" s="13"/>
      <c r="K35" s="13"/>
      <c r="L35" s="48"/>
      <c r="M35" s="13"/>
      <c r="N35" s="13"/>
      <c r="O35" s="13"/>
      <c r="U35" t="s">
        <v>84</v>
      </c>
      <c r="AH35" s="92"/>
    </row>
    <row r="36" spans="3:34" x14ac:dyDescent="0.25">
      <c r="E36" s="7" t="s">
        <v>4</v>
      </c>
      <c r="F36" s="1">
        <v>4.0199999999999996</v>
      </c>
      <c r="O36" s="13"/>
      <c r="AH36" s="92"/>
    </row>
    <row r="37" spans="3:34" x14ac:dyDescent="0.25">
      <c r="E37" s="7" t="s">
        <v>6</v>
      </c>
      <c r="F37" s="1">
        <v>3.93</v>
      </c>
      <c r="O37" s="13"/>
      <c r="AH37" s="92"/>
    </row>
    <row r="38" spans="3:34" x14ac:dyDescent="0.25">
      <c r="E38" s="7" t="s">
        <v>11</v>
      </c>
      <c r="F38" s="1">
        <v>3.87</v>
      </c>
      <c r="O38" s="13"/>
      <c r="AH38" s="92"/>
    </row>
    <row r="39" spans="3:34" x14ac:dyDescent="0.25">
      <c r="E39" s="7" t="s">
        <v>9</v>
      </c>
      <c r="F39" s="15">
        <v>3.5</v>
      </c>
      <c r="O39" s="13"/>
      <c r="AH39" s="92"/>
    </row>
    <row r="40" spans="3:34" x14ac:dyDescent="0.25">
      <c r="E40" s="7" t="s">
        <v>8</v>
      </c>
      <c r="F40" s="1">
        <v>3.4</v>
      </c>
      <c r="AH40" s="92"/>
    </row>
    <row r="41" spans="3:34" x14ac:dyDescent="0.25">
      <c r="E41" s="7" t="s">
        <v>10</v>
      </c>
      <c r="F41" s="1">
        <v>3.25</v>
      </c>
      <c r="AH41" s="92"/>
    </row>
    <row r="42" spans="3:34" x14ac:dyDescent="0.25">
      <c r="AH42" s="92"/>
    </row>
    <row r="48" spans="3:34" x14ac:dyDescent="0.25">
      <c r="C48" t="s">
        <v>56</v>
      </c>
    </row>
    <row r="49" spans="2:28" x14ac:dyDescent="0.25">
      <c r="F49" s="358" t="s">
        <v>54</v>
      </c>
      <c r="G49" s="359" t="s">
        <v>63</v>
      </c>
    </row>
    <row r="50" spans="2:28" x14ac:dyDescent="0.25">
      <c r="F50" s="358"/>
      <c r="G50" s="360"/>
      <c r="AA50" s="79" t="s">
        <v>72</v>
      </c>
    </row>
    <row r="51" spans="2:28" x14ac:dyDescent="0.25">
      <c r="E51" s="1" t="s">
        <v>24</v>
      </c>
      <c r="F51" s="33">
        <v>4.6529166666666661</v>
      </c>
      <c r="G51" s="1">
        <v>4.12</v>
      </c>
      <c r="Y51" s="79" t="s">
        <v>65</v>
      </c>
      <c r="Z51" s="79" t="s">
        <v>71</v>
      </c>
    </row>
    <row r="52" spans="2:28" x14ac:dyDescent="0.25">
      <c r="E52" s="1" t="s">
        <v>25</v>
      </c>
      <c r="F52" s="33">
        <v>4.6739130434782608</v>
      </c>
      <c r="G52" s="60">
        <v>4.12</v>
      </c>
      <c r="X52" s="60" t="s">
        <v>24</v>
      </c>
      <c r="Z52" s="33">
        <v>4.6529166666666661</v>
      </c>
    </row>
    <row r="53" spans="2:28" ht="15.75" thickBot="1" x14ac:dyDescent="0.3">
      <c r="E53" s="1" t="s">
        <v>26</v>
      </c>
      <c r="F53" s="33">
        <v>4.6527777777777777</v>
      </c>
      <c r="G53" s="60">
        <v>4.12</v>
      </c>
      <c r="X53" s="60" t="s">
        <v>25</v>
      </c>
      <c r="Z53" s="33">
        <v>4.6739130434782608</v>
      </c>
    </row>
    <row r="54" spans="2:28" ht="16.5" thickBot="1" x14ac:dyDescent="0.3">
      <c r="E54" s="1" t="s">
        <v>27</v>
      </c>
      <c r="F54" s="33">
        <v>4.4711538461538467</v>
      </c>
      <c r="G54" s="60">
        <v>4.12</v>
      </c>
      <c r="X54" s="86" t="s">
        <v>26</v>
      </c>
      <c r="Y54" s="81">
        <v>4.62</v>
      </c>
      <c r="Z54" s="33">
        <v>4.6527777777777777</v>
      </c>
      <c r="AA54" s="80">
        <f>Z54-Y54</f>
        <v>3.2777777777777573E-2</v>
      </c>
    </row>
    <row r="55" spans="2:28" ht="16.5" thickBot="1" x14ac:dyDescent="0.3">
      <c r="E55" s="1" t="s">
        <v>28</v>
      </c>
      <c r="F55" s="33">
        <v>4.6068376068376065</v>
      </c>
      <c r="G55" s="60">
        <v>4.12</v>
      </c>
      <c r="X55" s="87" t="s">
        <v>27</v>
      </c>
      <c r="Y55" s="82">
        <v>4.4800000000000004</v>
      </c>
      <c r="Z55" s="33">
        <v>4.4711538461538467</v>
      </c>
      <c r="AA55" s="80">
        <f t="shared" ref="AA55:AA65" si="3">Z55-Y55</f>
        <v>-8.8461538461537259E-3</v>
      </c>
    </row>
    <row r="56" spans="2:28" ht="16.5" thickBot="1" x14ac:dyDescent="0.3">
      <c r="E56" s="1" t="s">
        <v>29</v>
      </c>
      <c r="F56" s="33">
        <v>4.3744855967078182</v>
      </c>
      <c r="G56" s="60">
        <v>4.12</v>
      </c>
      <c r="X56" s="87" t="s">
        <v>28</v>
      </c>
      <c r="Y56" s="82">
        <v>4.68</v>
      </c>
      <c r="Z56" s="33">
        <v>4.6068376068376065</v>
      </c>
      <c r="AA56" s="80">
        <f t="shared" si="3"/>
        <v>-7.3162393162393258E-2</v>
      </c>
    </row>
    <row r="57" spans="2:28" ht="16.5" thickBot="1" x14ac:dyDescent="0.3">
      <c r="E57" s="1" t="s">
        <v>30</v>
      </c>
      <c r="F57" s="33">
        <v>4.5800865800865802</v>
      </c>
      <c r="G57" s="60">
        <v>4.12</v>
      </c>
      <c r="X57" s="87" t="s">
        <v>29</v>
      </c>
      <c r="Y57" s="82">
        <v>4.53</v>
      </c>
      <c r="Z57" s="33">
        <v>4.3744855967078182</v>
      </c>
      <c r="AA57" s="80">
        <f t="shared" si="3"/>
        <v>-0.15551440329218202</v>
      </c>
    </row>
    <row r="58" spans="2:28" ht="16.5" thickBot="1" x14ac:dyDescent="0.3">
      <c r="E58" s="1" t="s">
        <v>31</v>
      </c>
      <c r="F58" s="33">
        <v>4.4619762845849813</v>
      </c>
      <c r="G58" s="60">
        <v>4.12</v>
      </c>
      <c r="X58" s="87" t="s">
        <v>30</v>
      </c>
      <c r="Y58" s="82">
        <v>4.6100000000000003</v>
      </c>
      <c r="Z58" s="33">
        <v>4.5800865800865802</v>
      </c>
      <c r="AA58" s="80">
        <f t="shared" si="3"/>
        <v>-2.9913419913420114E-2</v>
      </c>
    </row>
    <row r="59" spans="2:28" ht="16.5" thickBot="1" x14ac:dyDescent="0.3">
      <c r="E59" s="1" t="s">
        <v>32</v>
      </c>
      <c r="F59" s="33">
        <v>4.5047021943573666</v>
      </c>
      <c r="G59" s="60">
        <v>4.12</v>
      </c>
      <c r="X59" s="87" t="s">
        <v>31</v>
      </c>
      <c r="Y59" s="82">
        <v>4.51</v>
      </c>
      <c r="Z59" s="33">
        <v>4.4619762845849813</v>
      </c>
      <c r="AA59" s="80">
        <f t="shared" si="3"/>
        <v>-4.8023715415018486E-2</v>
      </c>
    </row>
    <row r="60" spans="2:28" ht="16.5" thickBot="1" x14ac:dyDescent="0.3">
      <c r="E60" s="1" t="s">
        <v>33</v>
      </c>
      <c r="F60" s="33">
        <v>4.1136363636363642</v>
      </c>
      <c r="G60" s="60">
        <v>4.12</v>
      </c>
      <c r="X60" s="87" t="s">
        <v>32</v>
      </c>
      <c r="Y60" s="82">
        <v>4.49</v>
      </c>
      <c r="Z60" s="33">
        <v>4.5047021943573666</v>
      </c>
      <c r="AA60" s="80">
        <f t="shared" si="3"/>
        <v>1.4702194357366416E-2</v>
      </c>
    </row>
    <row r="61" spans="2:28" ht="16.5" thickBot="1" x14ac:dyDescent="0.3">
      <c r="B61" s="75"/>
      <c r="E61" s="1" t="s">
        <v>34</v>
      </c>
      <c r="F61" s="33">
        <v>4.1857142857142851</v>
      </c>
      <c r="G61" s="60">
        <v>4.12</v>
      </c>
      <c r="X61" s="87" t="s">
        <v>33</v>
      </c>
      <c r="Y61" s="82">
        <v>4.1500000000000004</v>
      </c>
      <c r="Z61" s="33">
        <v>4.1136363636363642</v>
      </c>
      <c r="AA61" s="80">
        <f t="shared" si="3"/>
        <v>-3.6363636363636154E-2</v>
      </c>
      <c r="AB61" s="80">
        <f>4.12-Z63</f>
        <v>0.1608163265306124</v>
      </c>
    </row>
    <row r="62" spans="2:28" ht="16.5" thickBot="1" x14ac:dyDescent="0.3">
      <c r="E62" s="1" t="s">
        <v>35</v>
      </c>
      <c r="F62" s="33">
        <v>3.9591836734693877</v>
      </c>
      <c r="G62" s="60">
        <v>4.12</v>
      </c>
      <c r="X62" s="87" t="s">
        <v>34</v>
      </c>
      <c r="Y62" s="82">
        <v>4.13</v>
      </c>
      <c r="Z62" s="33">
        <v>4.1857142857142851</v>
      </c>
      <c r="AA62" s="80">
        <f t="shared" si="3"/>
        <v>5.5714285714285161E-2</v>
      </c>
    </row>
    <row r="63" spans="2:28" ht="16.5" thickBot="1" x14ac:dyDescent="0.3">
      <c r="E63" s="1" t="s">
        <v>36</v>
      </c>
      <c r="F63" s="33">
        <v>3.7648221343873507</v>
      </c>
      <c r="G63" s="60">
        <v>4.12</v>
      </c>
      <c r="X63" s="87" t="s">
        <v>35</v>
      </c>
      <c r="Y63" s="82">
        <v>3.91</v>
      </c>
      <c r="Z63" s="33">
        <v>3.9591836734693877</v>
      </c>
      <c r="AA63" s="80">
        <f t="shared" si="3"/>
        <v>4.9183673469387568E-2</v>
      </c>
    </row>
    <row r="64" spans="2:28" ht="16.5" thickBot="1" x14ac:dyDescent="0.3">
      <c r="E64" s="1" t="s">
        <v>37</v>
      </c>
      <c r="F64" s="11">
        <v>3.6322838345864659</v>
      </c>
      <c r="G64" s="60">
        <v>4.12</v>
      </c>
      <c r="X64" s="87" t="s">
        <v>36</v>
      </c>
      <c r="Y64" s="82">
        <v>3.94</v>
      </c>
      <c r="Z64" s="33">
        <v>3.7648221343873507</v>
      </c>
      <c r="AA64" s="80">
        <f t="shared" si="3"/>
        <v>-0.17517786561264925</v>
      </c>
    </row>
    <row r="65" spans="5:27" ht="16.5" thickBot="1" x14ac:dyDescent="0.3">
      <c r="E65" s="17" t="s">
        <v>57</v>
      </c>
      <c r="F65" s="44"/>
      <c r="X65" s="87" t="s">
        <v>37</v>
      </c>
      <c r="Y65" s="82">
        <v>3.75</v>
      </c>
      <c r="Z65" s="11">
        <v>3.6322838345864659</v>
      </c>
      <c r="AA65" s="80">
        <f t="shared" si="3"/>
        <v>-0.11771616541353414</v>
      </c>
    </row>
    <row r="66" spans="5:27" ht="15.75" x14ac:dyDescent="0.25">
      <c r="S66" t="s">
        <v>24</v>
      </c>
      <c r="T66" s="29"/>
      <c r="X66" s="88" t="s">
        <v>57</v>
      </c>
      <c r="Y66" s="83">
        <v>4.32</v>
      </c>
    </row>
    <row r="67" spans="5:27" x14ac:dyDescent="0.25">
      <c r="S67" t="s">
        <v>25</v>
      </c>
      <c r="T67" s="29"/>
    </row>
    <row r="68" spans="5:27" x14ac:dyDescent="0.25">
      <c r="S68" t="s">
        <v>26</v>
      </c>
      <c r="T68" s="29"/>
    </row>
    <row r="69" spans="5:27" x14ac:dyDescent="0.25">
      <c r="S69" t="s">
        <v>27</v>
      </c>
      <c r="T69" s="29"/>
    </row>
    <row r="70" spans="5:27" x14ac:dyDescent="0.25">
      <c r="E70" s="60" t="s">
        <v>25</v>
      </c>
      <c r="F70" s="33">
        <v>4.6739130434782608</v>
      </c>
      <c r="S70" t="s">
        <v>28</v>
      </c>
      <c r="T70" s="29"/>
    </row>
    <row r="71" spans="5:27" x14ac:dyDescent="0.25">
      <c r="E71" s="60" t="s">
        <v>24</v>
      </c>
      <c r="F71" s="33">
        <v>4.6529166666666661</v>
      </c>
      <c r="S71" t="s">
        <v>29</v>
      </c>
      <c r="T71" s="29"/>
    </row>
    <row r="72" spans="5:27" x14ac:dyDescent="0.25">
      <c r="E72" s="60" t="s">
        <v>26</v>
      </c>
      <c r="F72" s="33">
        <v>4.6527777777777777</v>
      </c>
      <c r="T72" s="29"/>
    </row>
    <row r="73" spans="5:27" x14ac:dyDescent="0.25">
      <c r="E73" s="60" t="s">
        <v>28</v>
      </c>
      <c r="F73" s="33">
        <v>4.6068376068376065</v>
      </c>
    </row>
    <row r="74" spans="5:27" x14ac:dyDescent="0.25">
      <c r="E74" s="60" t="s">
        <v>30</v>
      </c>
      <c r="F74" s="33">
        <v>4.5800865800865802</v>
      </c>
    </row>
    <row r="75" spans="5:27" x14ac:dyDescent="0.25">
      <c r="E75" s="60" t="s">
        <v>32</v>
      </c>
      <c r="F75" s="33">
        <v>4.5047021943573666</v>
      </c>
    </row>
    <row r="76" spans="5:27" x14ac:dyDescent="0.25">
      <c r="E76" s="60" t="s">
        <v>27</v>
      </c>
      <c r="F76" s="33">
        <v>4.4711538461538467</v>
      </c>
    </row>
    <row r="77" spans="5:27" x14ac:dyDescent="0.25">
      <c r="E77" s="60" t="s">
        <v>31</v>
      </c>
      <c r="F77" s="33">
        <v>4.4619762845849813</v>
      </c>
    </row>
    <row r="78" spans="5:27" x14ac:dyDescent="0.25">
      <c r="E78" s="60" t="s">
        <v>29</v>
      </c>
      <c r="F78" s="33">
        <v>4.3744855967078182</v>
      </c>
    </row>
    <row r="79" spans="5:27" x14ac:dyDescent="0.25">
      <c r="E79" s="55" t="s">
        <v>34</v>
      </c>
      <c r="F79" s="36">
        <v>4.1857142857142851</v>
      </c>
      <c r="I79" s="37"/>
      <c r="L79" s="43"/>
    </row>
    <row r="80" spans="5:27" x14ac:dyDescent="0.25">
      <c r="E80" s="54" t="s">
        <v>33</v>
      </c>
      <c r="F80" s="35">
        <v>4.1136363636363642</v>
      </c>
      <c r="H80" s="3"/>
      <c r="I80" s="76"/>
      <c r="K80" s="3"/>
      <c r="W80" s="3"/>
    </row>
    <row r="81" spans="2:18" x14ac:dyDescent="0.25">
      <c r="E81" s="60" t="s">
        <v>35</v>
      </c>
      <c r="F81" s="33">
        <v>3.9591836734693877</v>
      </c>
    </row>
    <row r="82" spans="2:18" x14ac:dyDescent="0.25">
      <c r="B82" s="3"/>
      <c r="E82" s="60" t="s">
        <v>36</v>
      </c>
      <c r="F82" s="33">
        <v>3.7648221343873507</v>
      </c>
      <c r="J82" s="3"/>
      <c r="K82" s="3"/>
    </row>
    <row r="83" spans="2:18" x14ac:dyDescent="0.25">
      <c r="B83" s="3"/>
      <c r="E83" s="60" t="s">
        <v>37</v>
      </c>
      <c r="F83" s="11">
        <v>3.6322838345864659</v>
      </c>
    </row>
    <row r="84" spans="2:18" x14ac:dyDescent="0.25">
      <c r="J84" s="74"/>
    </row>
    <row r="85" spans="2:18" x14ac:dyDescent="0.25">
      <c r="I85" s="3"/>
    </row>
    <row r="86" spans="2:18" x14ac:dyDescent="0.25">
      <c r="G86" t="s">
        <v>24</v>
      </c>
      <c r="H86" s="29"/>
    </row>
    <row r="87" spans="2:18" x14ac:dyDescent="0.25">
      <c r="B87" s="332" t="s">
        <v>64</v>
      </c>
      <c r="C87" s="332"/>
      <c r="D87" s="332"/>
      <c r="E87" s="332"/>
      <c r="G87" t="s">
        <v>25</v>
      </c>
      <c r="H87" s="29"/>
    </row>
    <row r="88" spans="2:18" x14ac:dyDescent="0.25">
      <c r="B88" t="s">
        <v>26</v>
      </c>
      <c r="C88" s="29"/>
      <c r="D88" s="29"/>
      <c r="G88" t="s">
        <v>26</v>
      </c>
      <c r="H88" s="29"/>
    </row>
    <row r="89" spans="2:18" x14ac:dyDescent="0.25">
      <c r="B89" t="s">
        <v>27</v>
      </c>
      <c r="C89" s="29"/>
      <c r="D89" s="29"/>
      <c r="G89" t="s">
        <v>27</v>
      </c>
      <c r="H89" s="29"/>
    </row>
    <row r="90" spans="2:18" x14ac:dyDescent="0.25">
      <c r="B90" t="s">
        <v>28</v>
      </c>
      <c r="C90" s="29"/>
      <c r="D90" s="29"/>
      <c r="G90" t="s">
        <v>28</v>
      </c>
      <c r="H90" s="29"/>
      <c r="P90" s="29">
        <v>4.6529166666666661</v>
      </c>
      <c r="R90" s="29">
        <v>4.5800865800865802</v>
      </c>
    </row>
    <row r="91" spans="2:18" x14ac:dyDescent="0.25">
      <c r="B91" t="s">
        <v>29</v>
      </c>
      <c r="C91" s="29"/>
      <c r="D91" s="29"/>
      <c r="G91" t="s">
        <v>29</v>
      </c>
      <c r="H91" s="29"/>
      <c r="P91" s="29">
        <v>4.6739130434782608</v>
      </c>
      <c r="R91" s="29">
        <v>4.4619762845849813</v>
      </c>
    </row>
    <row r="92" spans="2:18" x14ac:dyDescent="0.25">
      <c r="B92" t="s">
        <v>30</v>
      </c>
      <c r="C92" s="29"/>
      <c r="D92" s="29"/>
      <c r="G92" t="s">
        <v>30</v>
      </c>
      <c r="H92" s="29"/>
      <c r="P92" s="29">
        <v>4.6527777777777777</v>
      </c>
      <c r="R92" s="29">
        <v>4.5047021943573666</v>
      </c>
    </row>
    <row r="93" spans="2:18" x14ac:dyDescent="0.25">
      <c r="B93" t="s">
        <v>31</v>
      </c>
      <c r="C93" s="29"/>
      <c r="D93" s="29"/>
      <c r="G93" t="s">
        <v>31</v>
      </c>
      <c r="H93" s="29"/>
      <c r="P93" s="29">
        <v>4.4711538461538467</v>
      </c>
      <c r="R93" s="29">
        <v>4.1136363636363642</v>
      </c>
    </row>
    <row r="94" spans="2:18" x14ac:dyDescent="0.25">
      <c r="B94" t="s">
        <v>32</v>
      </c>
      <c r="C94" s="29"/>
      <c r="D94" s="29"/>
      <c r="G94" t="s">
        <v>32</v>
      </c>
      <c r="H94" s="29"/>
      <c r="P94" s="29">
        <v>4.6068376068376065</v>
      </c>
      <c r="R94" s="29">
        <v>4.1857142857142851</v>
      </c>
    </row>
    <row r="95" spans="2:18" x14ac:dyDescent="0.25">
      <c r="B95" t="s">
        <v>33</v>
      </c>
      <c r="C95" s="29"/>
      <c r="D95" s="29"/>
      <c r="G95" t="s">
        <v>33</v>
      </c>
      <c r="H95" s="29"/>
      <c r="K95" t="s">
        <v>66</v>
      </c>
      <c r="M95" s="57"/>
      <c r="P95" s="29">
        <v>4.3744855967078182</v>
      </c>
      <c r="R95" s="29">
        <v>3.9591836734693877</v>
      </c>
    </row>
    <row r="96" spans="2:18" x14ac:dyDescent="0.25">
      <c r="B96" t="s">
        <v>34</v>
      </c>
      <c r="C96" s="29"/>
      <c r="D96" s="29"/>
      <c r="G96" t="s">
        <v>34</v>
      </c>
      <c r="H96" s="29"/>
      <c r="K96" t="s">
        <v>67</v>
      </c>
      <c r="M96" s="57"/>
      <c r="P96" s="94">
        <f>AVERAGE(P90:P95)</f>
        <v>4.5720140896036634</v>
      </c>
      <c r="R96" s="29">
        <v>3.7648221343873507</v>
      </c>
    </row>
    <row r="97" spans="2:18" x14ac:dyDescent="0.25">
      <c r="B97" t="s">
        <v>35</v>
      </c>
      <c r="C97" s="29"/>
      <c r="D97" s="29"/>
      <c r="G97" t="s">
        <v>35</v>
      </c>
      <c r="H97" s="29"/>
      <c r="M97" s="57"/>
      <c r="R97" s="29">
        <v>3.6322838345864659</v>
      </c>
    </row>
    <row r="98" spans="2:18" x14ac:dyDescent="0.25">
      <c r="B98" t="s">
        <v>36</v>
      </c>
      <c r="C98" s="29"/>
      <c r="D98" s="29"/>
      <c r="G98" t="s">
        <v>36</v>
      </c>
      <c r="H98" s="29"/>
      <c r="R98" s="94">
        <f>AVERAGE(R90:R97)</f>
        <v>4.1503006688528474</v>
      </c>
    </row>
    <row r="99" spans="2:18" x14ac:dyDescent="0.25">
      <c r="B99" t="s">
        <v>37</v>
      </c>
      <c r="C99" s="29"/>
      <c r="D99" s="29"/>
      <c r="G99" t="s">
        <v>37</v>
      </c>
      <c r="H99" s="29"/>
    </row>
    <row r="100" spans="2:18" x14ac:dyDescent="0.25">
      <c r="B100" t="s">
        <v>57</v>
      </c>
      <c r="C100" s="29"/>
      <c r="D100" s="29"/>
      <c r="G100" t="s">
        <v>57</v>
      </c>
      <c r="H100" s="29"/>
    </row>
    <row r="103" spans="2:18" x14ac:dyDescent="0.25">
      <c r="B103" s="7" t="s">
        <v>12</v>
      </c>
      <c r="C103" s="60">
        <v>4.7</v>
      </c>
      <c r="F103" s="7" t="s">
        <v>2</v>
      </c>
      <c r="G103" s="60">
        <v>4.1100000000000003</v>
      </c>
      <c r="I103" s="7" t="s">
        <v>2</v>
      </c>
      <c r="J103" s="60">
        <v>4.1100000000000003</v>
      </c>
    </row>
    <row r="104" spans="2:18" x14ac:dyDescent="0.25">
      <c r="B104" s="7" t="s">
        <v>15</v>
      </c>
      <c r="C104" s="60">
        <v>4.7</v>
      </c>
      <c r="F104" s="7" t="s">
        <v>3</v>
      </c>
      <c r="G104" s="60">
        <v>4.29</v>
      </c>
      <c r="I104" s="7" t="s">
        <v>3</v>
      </c>
      <c r="J104" s="60">
        <v>4.29</v>
      </c>
    </row>
    <row r="105" spans="2:18" x14ac:dyDescent="0.25">
      <c r="B105" s="7" t="s">
        <v>14</v>
      </c>
      <c r="C105" s="60">
        <v>4.59</v>
      </c>
      <c r="F105" s="7" t="s">
        <v>5</v>
      </c>
      <c r="G105" s="60">
        <v>4.18</v>
      </c>
      <c r="I105" s="7" t="s">
        <v>5</v>
      </c>
      <c r="J105" s="60">
        <v>4.18</v>
      </c>
    </row>
    <row r="106" spans="2:18" x14ac:dyDescent="0.25">
      <c r="B106" s="7" t="s">
        <v>7</v>
      </c>
      <c r="C106" s="60">
        <v>4.58</v>
      </c>
      <c r="F106" s="7" t="s">
        <v>4</v>
      </c>
      <c r="G106" s="60">
        <v>4.0199999999999996</v>
      </c>
      <c r="I106" s="7" t="s">
        <v>4</v>
      </c>
      <c r="J106" s="60">
        <v>4.0199999999999996</v>
      </c>
    </row>
    <row r="107" spans="2:18" x14ac:dyDescent="0.25">
      <c r="B107" s="7" t="s">
        <v>13</v>
      </c>
      <c r="C107" s="60">
        <v>4.4800000000000004</v>
      </c>
      <c r="G107">
        <f>AVERAGE(G103:G106)</f>
        <v>4.1500000000000004</v>
      </c>
      <c r="I107" s="7" t="s">
        <v>6</v>
      </c>
      <c r="J107" s="60">
        <v>3.93</v>
      </c>
    </row>
    <row r="108" spans="2:18" x14ac:dyDescent="0.25">
      <c r="C108">
        <f>AVERAGE(C103:C107)</f>
        <v>4.6100000000000003</v>
      </c>
      <c r="I108" s="7" t="s">
        <v>41</v>
      </c>
      <c r="J108" s="60">
        <v>4.25</v>
      </c>
    </row>
    <row r="109" spans="2:18" x14ac:dyDescent="0.25">
      <c r="F109" s="7" t="s">
        <v>6</v>
      </c>
      <c r="G109" s="60">
        <v>3.93</v>
      </c>
      <c r="I109" s="7" t="s">
        <v>11</v>
      </c>
      <c r="J109" s="60">
        <v>3.87</v>
      </c>
    </row>
    <row r="110" spans="2:18" x14ac:dyDescent="0.25">
      <c r="F110" s="7" t="s">
        <v>41</v>
      </c>
      <c r="G110" s="60">
        <v>4.25</v>
      </c>
      <c r="I110" s="7" t="s">
        <v>9</v>
      </c>
      <c r="J110" s="15">
        <v>3.5</v>
      </c>
    </row>
    <row r="111" spans="2:18" x14ac:dyDescent="0.25">
      <c r="F111" s="7" t="s">
        <v>11</v>
      </c>
      <c r="G111" s="60">
        <v>3.87</v>
      </c>
      <c r="I111" s="7" t="s">
        <v>8</v>
      </c>
      <c r="J111" s="60">
        <v>3.4</v>
      </c>
    </row>
    <row r="112" spans="2:18" x14ac:dyDescent="0.25">
      <c r="F112" s="7" t="s">
        <v>9</v>
      </c>
      <c r="G112" s="15">
        <v>3.5</v>
      </c>
      <c r="I112" s="7" t="s">
        <v>10</v>
      </c>
      <c r="J112" s="60">
        <v>3.25</v>
      </c>
    </row>
    <row r="113" spans="1:20" x14ac:dyDescent="0.25">
      <c r="F113" s="7" t="s">
        <v>8</v>
      </c>
      <c r="G113" s="60">
        <v>3.4</v>
      </c>
      <c r="I113" s="7" t="s">
        <v>12</v>
      </c>
      <c r="J113" s="60">
        <v>4.7</v>
      </c>
    </row>
    <row r="114" spans="1:20" x14ac:dyDescent="0.25">
      <c r="F114" s="7" t="s">
        <v>10</v>
      </c>
      <c r="G114" s="60">
        <v>3.25</v>
      </c>
      <c r="I114" s="7" t="s">
        <v>15</v>
      </c>
      <c r="J114" s="60">
        <v>4.7</v>
      </c>
    </row>
    <row r="115" spans="1:20" x14ac:dyDescent="0.25">
      <c r="G115">
        <f>AVERAGE(G109:G114)</f>
        <v>3.6999999999999997</v>
      </c>
      <c r="I115" s="7" t="s">
        <v>14</v>
      </c>
      <c r="J115" s="60">
        <v>4.59</v>
      </c>
    </row>
    <row r="116" spans="1:20" x14ac:dyDescent="0.25">
      <c r="I116" s="7" t="s">
        <v>7</v>
      </c>
      <c r="J116" s="60">
        <v>4.58</v>
      </c>
    </row>
    <row r="117" spans="1:20" x14ac:dyDescent="0.25">
      <c r="I117" s="7" t="s">
        <v>13</v>
      </c>
      <c r="J117" s="60">
        <v>4.4800000000000004</v>
      </c>
    </row>
    <row r="119" spans="1:20" x14ac:dyDescent="0.25">
      <c r="A119" s="59" t="s">
        <v>85</v>
      </c>
    </row>
    <row r="121" spans="1:20" x14ac:dyDescent="0.25">
      <c r="B121" s="95"/>
      <c r="C121" s="95" t="s">
        <v>80</v>
      </c>
      <c r="D121" s="95" t="s">
        <v>60</v>
      </c>
      <c r="E121" s="95" t="s">
        <v>61</v>
      </c>
      <c r="F121" s="95" t="s">
        <v>5</v>
      </c>
      <c r="G121" s="95" t="s">
        <v>58</v>
      </c>
      <c r="H121" s="95" t="s">
        <v>45</v>
      </c>
      <c r="I121" s="95" t="s">
        <v>62</v>
      </c>
      <c r="J121" s="95" t="s">
        <v>81</v>
      </c>
      <c r="K121" s="95" t="s">
        <v>59</v>
      </c>
      <c r="L121" s="95" t="s">
        <v>82</v>
      </c>
      <c r="M121" s="95" t="s">
        <v>10</v>
      </c>
      <c r="N121" s="95" t="s">
        <v>12</v>
      </c>
      <c r="O121" s="95" t="s">
        <v>46</v>
      </c>
      <c r="P121" s="95" t="s">
        <v>83</v>
      </c>
      <c r="Q121" s="95" t="s">
        <v>13</v>
      </c>
      <c r="R121" s="95" t="s">
        <v>77</v>
      </c>
      <c r="S121" s="95" t="s">
        <v>78</v>
      </c>
      <c r="T121" s="95"/>
    </row>
    <row r="122" spans="1:20" x14ac:dyDescent="0.25">
      <c r="B122" s="95" t="s">
        <v>22</v>
      </c>
      <c r="C122" s="95">
        <v>3</v>
      </c>
      <c r="D122" s="95">
        <v>1</v>
      </c>
      <c r="E122" s="95"/>
      <c r="F122" s="95"/>
      <c r="G122" s="95"/>
      <c r="H122" s="95">
        <v>3</v>
      </c>
      <c r="I122" s="95">
        <v>1</v>
      </c>
      <c r="J122" s="95"/>
      <c r="K122" s="95"/>
      <c r="L122" s="95"/>
      <c r="M122" s="95"/>
      <c r="N122" s="95">
        <v>2</v>
      </c>
      <c r="O122" s="95">
        <v>5</v>
      </c>
      <c r="P122" s="95"/>
      <c r="Q122" s="95">
        <v>7</v>
      </c>
      <c r="R122" s="95"/>
      <c r="S122" s="95"/>
      <c r="T122" s="16">
        <v>22</v>
      </c>
    </row>
    <row r="123" spans="1:20" x14ac:dyDescent="0.25">
      <c r="B123" s="95" t="s">
        <v>23</v>
      </c>
      <c r="C123" s="95">
        <v>3</v>
      </c>
      <c r="D123" s="95">
        <v>2</v>
      </c>
      <c r="E123" s="95"/>
      <c r="F123" s="95"/>
      <c r="G123" s="95"/>
      <c r="H123" s="95">
        <v>2</v>
      </c>
      <c r="I123" s="95">
        <v>3</v>
      </c>
      <c r="J123" s="95"/>
      <c r="K123" s="95"/>
      <c r="L123" s="95"/>
      <c r="M123" s="95"/>
      <c r="N123" s="95">
        <v>3</v>
      </c>
      <c r="O123" s="95">
        <v>6</v>
      </c>
      <c r="P123" s="95">
        <v>1</v>
      </c>
      <c r="Q123" s="95">
        <v>7</v>
      </c>
      <c r="R123" s="95"/>
      <c r="S123" s="95"/>
      <c r="T123" s="16">
        <v>27</v>
      </c>
    </row>
    <row r="124" spans="1:20" x14ac:dyDescent="0.25">
      <c r="B124" s="95" t="s">
        <v>24</v>
      </c>
      <c r="C124" s="95">
        <v>3</v>
      </c>
      <c r="D124" s="95"/>
      <c r="E124" s="95">
        <v>2</v>
      </c>
      <c r="F124" s="95"/>
      <c r="G124" s="95"/>
      <c r="H124" s="95">
        <v>7</v>
      </c>
      <c r="I124" s="95">
        <v>2</v>
      </c>
      <c r="J124" s="95"/>
      <c r="K124" s="95"/>
      <c r="L124" s="95"/>
      <c r="M124" s="95"/>
      <c r="N124" s="95">
        <v>13</v>
      </c>
      <c r="O124" s="95">
        <v>1</v>
      </c>
      <c r="P124" s="95">
        <v>4</v>
      </c>
      <c r="Q124" s="95">
        <v>5</v>
      </c>
      <c r="R124" s="95"/>
      <c r="S124" s="95"/>
      <c r="T124" s="16">
        <v>37</v>
      </c>
    </row>
    <row r="125" spans="1:20" x14ac:dyDescent="0.25">
      <c r="B125" s="95" t="s">
        <v>25</v>
      </c>
      <c r="C125" s="95">
        <v>5</v>
      </c>
      <c r="D125" s="95"/>
      <c r="E125" s="95">
        <v>3</v>
      </c>
      <c r="F125" s="95"/>
      <c r="G125" s="95"/>
      <c r="H125" s="95">
        <v>3</v>
      </c>
      <c r="I125" s="95">
        <v>2</v>
      </c>
      <c r="J125" s="95"/>
      <c r="K125" s="95"/>
      <c r="L125" s="95"/>
      <c r="M125" s="95"/>
      <c r="N125" s="95">
        <v>14</v>
      </c>
      <c r="O125" s="95">
        <v>8</v>
      </c>
      <c r="P125" s="95">
        <v>2</v>
      </c>
      <c r="Q125" s="95">
        <v>5</v>
      </c>
      <c r="R125" s="95"/>
      <c r="S125" s="95"/>
      <c r="T125" s="16">
        <v>42</v>
      </c>
    </row>
    <row r="126" spans="1:20" x14ac:dyDescent="0.25">
      <c r="B126" s="95" t="s">
        <v>26</v>
      </c>
      <c r="C126" s="95">
        <v>3</v>
      </c>
      <c r="D126" s="95"/>
      <c r="E126" s="95">
        <v>1</v>
      </c>
      <c r="F126" s="95"/>
      <c r="G126" s="95"/>
      <c r="H126" s="95">
        <v>1</v>
      </c>
      <c r="I126" s="95">
        <v>2</v>
      </c>
      <c r="J126" s="95"/>
      <c r="K126" s="95"/>
      <c r="L126" s="95"/>
      <c r="M126" s="95"/>
      <c r="N126" s="95">
        <v>4</v>
      </c>
      <c r="O126" s="95">
        <v>4</v>
      </c>
      <c r="P126" s="95"/>
      <c r="Q126" s="95">
        <v>6</v>
      </c>
      <c r="R126" s="95"/>
      <c r="S126" s="95"/>
      <c r="T126" s="16">
        <v>21</v>
      </c>
    </row>
    <row r="127" spans="1:20" x14ac:dyDescent="0.25">
      <c r="B127" s="95" t="s">
        <v>27</v>
      </c>
      <c r="C127" s="95">
        <v>3</v>
      </c>
      <c r="D127" s="95"/>
      <c r="E127" s="95"/>
      <c r="F127" s="95"/>
      <c r="G127" s="95"/>
      <c r="H127" s="95">
        <v>2</v>
      </c>
      <c r="I127" s="95"/>
      <c r="J127" s="95"/>
      <c r="K127" s="95"/>
      <c r="L127" s="95"/>
      <c r="M127" s="95"/>
      <c r="N127" s="95"/>
      <c r="O127" s="95">
        <v>2</v>
      </c>
      <c r="P127" s="95">
        <v>1</v>
      </c>
      <c r="Q127" s="95">
        <v>2</v>
      </c>
      <c r="R127" s="95"/>
      <c r="S127" s="95"/>
      <c r="T127" s="16">
        <v>10</v>
      </c>
    </row>
    <row r="128" spans="1:20" x14ac:dyDescent="0.25">
      <c r="B128" s="95" t="s">
        <v>28</v>
      </c>
      <c r="C128" s="95">
        <v>2</v>
      </c>
      <c r="D128" s="95"/>
      <c r="E128" s="95">
        <v>3</v>
      </c>
      <c r="F128" s="95">
        <v>4</v>
      </c>
      <c r="G128" s="95"/>
      <c r="H128" s="95">
        <v>3</v>
      </c>
      <c r="I128" s="95">
        <v>4</v>
      </c>
      <c r="J128" s="95"/>
      <c r="K128" s="95"/>
      <c r="L128" s="95"/>
      <c r="M128" s="95"/>
      <c r="N128" s="95">
        <v>8</v>
      </c>
      <c r="O128" s="95">
        <v>2</v>
      </c>
      <c r="P128" s="95">
        <v>2</v>
      </c>
      <c r="Q128" s="95">
        <v>2</v>
      </c>
      <c r="R128" s="95"/>
      <c r="S128" s="95"/>
      <c r="T128" s="16">
        <v>30</v>
      </c>
    </row>
    <row r="129" spans="2:20" x14ac:dyDescent="0.25">
      <c r="B129" s="95" t="s">
        <v>29</v>
      </c>
      <c r="C129" s="95">
        <v>1</v>
      </c>
      <c r="D129" s="95"/>
      <c r="E129" s="95">
        <v>1</v>
      </c>
      <c r="F129" s="95">
        <v>2</v>
      </c>
      <c r="G129" s="95"/>
      <c r="H129" s="95">
        <v>2</v>
      </c>
      <c r="I129" s="95">
        <v>2</v>
      </c>
      <c r="J129" s="95"/>
      <c r="K129" s="95"/>
      <c r="L129" s="95"/>
      <c r="M129" s="95"/>
      <c r="N129" s="95"/>
      <c r="O129" s="95">
        <v>2</v>
      </c>
      <c r="P129" s="95">
        <v>3</v>
      </c>
      <c r="Q129" s="95">
        <v>2</v>
      </c>
      <c r="R129" s="95"/>
      <c r="S129" s="95"/>
      <c r="T129" s="16">
        <v>15</v>
      </c>
    </row>
    <row r="130" spans="2:20" x14ac:dyDescent="0.25">
      <c r="B130" s="95" t="s">
        <v>30</v>
      </c>
      <c r="C130" s="95">
        <v>1</v>
      </c>
      <c r="D130" s="95"/>
      <c r="E130" s="95">
        <v>1</v>
      </c>
      <c r="F130" s="95">
        <v>3</v>
      </c>
      <c r="G130" s="95">
        <v>3</v>
      </c>
      <c r="H130" s="95">
        <v>3</v>
      </c>
      <c r="I130" s="95"/>
      <c r="J130" s="95"/>
      <c r="K130" s="95"/>
      <c r="L130" s="95"/>
      <c r="M130" s="95"/>
      <c r="N130" s="95">
        <v>9</v>
      </c>
      <c r="O130" s="95"/>
      <c r="P130" s="95"/>
      <c r="Q130" s="95">
        <v>6</v>
      </c>
      <c r="R130" s="95"/>
      <c r="S130" s="95"/>
      <c r="T130" s="16">
        <v>26</v>
      </c>
    </row>
    <row r="131" spans="2:20" x14ac:dyDescent="0.25">
      <c r="B131" s="95" t="s">
        <v>31</v>
      </c>
      <c r="C131" s="95">
        <v>1</v>
      </c>
      <c r="D131" s="95"/>
      <c r="E131" s="95">
        <v>1</v>
      </c>
      <c r="F131" s="95">
        <v>3</v>
      </c>
      <c r="G131" s="95">
        <v>2</v>
      </c>
      <c r="H131" s="95">
        <v>2</v>
      </c>
      <c r="I131" s="95">
        <v>2</v>
      </c>
      <c r="J131" s="95"/>
      <c r="K131" s="95"/>
      <c r="L131" s="95"/>
      <c r="M131" s="95"/>
      <c r="N131" s="95">
        <v>6</v>
      </c>
      <c r="O131" s="95">
        <v>6</v>
      </c>
      <c r="P131" s="95"/>
      <c r="Q131" s="95">
        <v>1</v>
      </c>
      <c r="R131" s="95">
        <v>3</v>
      </c>
      <c r="S131" s="95">
        <v>1</v>
      </c>
      <c r="T131" s="16">
        <v>28</v>
      </c>
    </row>
    <row r="132" spans="2:20" x14ac:dyDescent="0.25">
      <c r="B132" s="95" t="s">
        <v>32</v>
      </c>
      <c r="C132" s="95">
        <v>6</v>
      </c>
      <c r="D132" s="95"/>
      <c r="E132" s="95">
        <v>6</v>
      </c>
      <c r="F132" s="95">
        <v>3</v>
      </c>
      <c r="G132" s="95">
        <v>6</v>
      </c>
      <c r="H132" s="95">
        <v>1</v>
      </c>
      <c r="I132" s="95">
        <v>2</v>
      </c>
      <c r="J132" s="95"/>
      <c r="K132" s="95"/>
      <c r="L132" s="95"/>
      <c r="M132" s="95"/>
      <c r="N132" s="95">
        <v>5</v>
      </c>
      <c r="O132" s="95">
        <v>6</v>
      </c>
      <c r="P132" s="95"/>
      <c r="Q132" s="95">
        <v>3</v>
      </c>
      <c r="R132" s="95"/>
      <c r="S132" s="95"/>
      <c r="T132" s="16">
        <v>38</v>
      </c>
    </row>
    <row r="133" spans="2:20" x14ac:dyDescent="0.25">
      <c r="B133" s="95" t="s">
        <v>33</v>
      </c>
      <c r="C133" s="95">
        <v>1</v>
      </c>
      <c r="D133" s="95"/>
      <c r="E133" s="95"/>
      <c r="F133" s="95">
        <v>2</v>
      </c>
      <c r="G133" s="95">
        <v>1</v>
      </c>
      <c r="H133" s="95"/>
      <c r="I133" s="95">
        <v>1</v>
      </c>
      <c r="J133" s="95"/>
      <c r="K133" s="95"/>
      <c r="L133" s="95"/>
      <c r="M133" s="95"/>
      <c r="N133" s="95">
        <v>6</v>
      </c>
      <c r="O133" s="95">
        <v>2</v>
      </c>
      <c r="P133" s="95"/>
      <c r="Q133" s="95">
        <v>2</v>
      </c>
      <c r="R133" s="95"/>
      <c r="S133" s="95"/>
      <c r="T133" s="16">
        <v>15</v>
      </c>
    </row>
    <row r="134" spans="2:20" x14ac:dyDescent="0.25">
      <c r="B134" s="95" t="s">
        <v>34</v>
      </c>
      <c r="C134" s="16">
        <v>1</v>
      </c>
      <c r="D134" s="14"/>
      <c r="E134" s="16"/>
      <c r="F134" s="95">
        <v>2</v>
      </c>
      <c r="G134" s="95">
        <v>1</v>
      </c>
      <c r="H134" s="95"/>
      <c r="I134" s="95"/>
      <c r="J134" s="95"/>
      <c r="K134" s="95"/>
      <c r="L134" s="95">
        <v>1</v>
      </c>
      <c r="M134" s="95"/>
      <c r="N134" s="95">
        <v>4</v>
      </c>
      <c r="O134" s="95"/>
      <c r="P134" s="95"/>
      <c r="Q134" s="95">
        <v>2</v>
      </c>
      <c r="R134" s="95"/>
      <c r="S134" s="95"/>
      <c r="T134" s="16">
        <v>11</v>
      </c>
    </row>
    <row r="135" spans="2:20" x14ac:dyDescent="0.25">
      <c r="B135" s="95" t="s">
        <v>35</v>
      </c>
      <c r="C135" s="95">
        <v>1</v>
      </c>
      <c r="D135" s="95"/>
      <c r="E135" s="95"/>
      <c r="F135" s="95">
        <v>2</v>
      </c>
      <c r="G135" s="95">
        <v>2</v>
      </c>
      <c r="H135" s="95">
        <v>1</v>
      </c>
      <c r="I135" s="95"/>
      <c r="J135" s="95">
        <v>1</v>
      </c>
      <c r="K135" s="95">
        <v>1</v>
      </c>
      <c r="L135" s="95">
        <v>1</v>
      </c>
      <c r="M135" s="95">
        <v>1</v>
      </c>
      <c r="N135" s="95">
        <v>3</v>
      </c>
      <c r="O135" s="95">
        <v>2</v>
      </c>
      <c r="P135" s="95"/>
      <c r="Q135" s="95">
        <v>2</v>
      </c>
      <c r="R135" s="95"/>
      <c r="S135" s="14"/>
      <c r="T135" s="16">
        <v>17</v>
      </c>
    </row>
    <row r="136" spans="2:20" x14ac:dyDescent="0.25">
      <c r="B136" s="95" t="s">
        <v>36</v>
      </c>
      <c r="C136" s="95"/>
      <c r="D136" s="95"/>
      <c r="E136" s="95"/>
      <c r="F136" s="95"/>
      <c r="G136" s="95"/>
      <c r="H136" s="95">
        <v>2</v>
      </c>
      <c r="I136" s="95"/>
      <c r="J136" s="95"/>
      <c r="K136" s="95">
        <v>2</v>
      </c>
      <c r="L136" s="95"/>
      <c r="M136" s="95">
        <v>2</v>
      </c>
      <c r="N136" s="95">
        <v>2</v>
      </c>
      <c r="O136" s="95"/>
      <c r="P136" s="95"/>
      <c r="Q136" s="95"/>
      <c r="R136" s="95"/>
      <c r="S136" s="95"/>
      <c r="T136" s="16">
        <v>8</v>
      </c>
    </row>
    <row r="137" spans="2:20" x14ac:dyDescent="0.25">
      <c r="B137" s="95" t="s">
        <v>37</v>
      </c>
      <c r="C137" s="95">
        <v>2</v>
      </c>
      <c r="D137" s="95"/>
      <c r="E137" s="95"/>
      <c r="F137" s="95">
        <v>1</v>
      </c>
      <c r="G137" s="95"/>
      <c r="H137" s="95"/>
      <c r="I137" s="95"/>
      <c r="J137" s="95"/>
      <c r="K137" s="95"/>
      <c r="L137" s="95"/>
      <c r="M137" s="95"/>
      <c r="N137" s="95">
        <v>4</v>
      </c>
      <c r="O137" s="95"/>
      <c r="P137" s="95"/>
      <c r="Q137" s="95">
        <v>5</v>
      </c>
      <c r="R137" s="95"/>
      <c r="S137" s="95"/>
      <c r="T137" s="16">
        <v>12</v>
      </c>
    </row>
    <row r="138" spans="2:20" x14ac:dyDescent="0.25">
      <c r="B138" s="95" t="s">
        <v>79</v>
      </c>
      <c r="C138" s="95">
        <v>36</v>
      </c>
      <c r="D138" s="95">
        <v>3</v>
      </c>
      <c r="E138" s="95">
        <v>18</v>
      </c>
      <c r="F138" s="95">
        <v>22</v>
      </c>
      <c r="G138" s="95">
        <v>15</v>
      </c>
      <c r="H138" s="95">
        <v>32</v>
      </c>
      <c r="I138" s="95">
        <v>21</v>
      </c>
      <c r="J138" s="95">
        <v>1</v>
      </c>
      <c r="K138" s="95">
        <v>3</v>
      </c>
      <c r="L138" s="95">
        <v>2</v>
      </c>
      <c r="M138" s="95">
        <v>3</v>
      </c>
      <c r="N138" s="95">
        <v>83</v>
      </c>
      <c r="O138" s="95">
        <v>46</v>
      </c>
      <c r="P138" s="95">
        <v>13</v>
      </c>
      <c r="Q138" s="95">
        <v>57</v>
      </c>
      <c r="R138" s="95">
        <v>3</v>
      </c>
      <c r="S138" s="95">
        <v>1</v>
      </c>
      <c r="T138" s="16">
        <v>359</v>
      </c>
    </row>
    <row r="139" spans="2:20" x14ac:dyDescent="0.25">
      <c r="B139" s="95" t="s">
        <v>55</v>
      </c>
      <c r="C139" s="11">
        <v>10.027855153203342</v>
      </c>
      <c r="D139" s="11">
        <v>0.83565459610027859</v>
      </c>
      <c r="E139" s="11">
        <v>5.0139275766016711</v>
      </c>
      <c r="F139" s="11">
        <v>6.1281337047353759</v>
      </c>
      <c r="G139" s="11">
        <v>4.1782729805013927</v>
      </c>
      <c r="H139" s="11">
        <v>8.9136490250696383</v>
      </c>
      <c r="I139" s="11">
        <v>5.8495821727019495</v>
      </c>
      <c r="J139" s="11">
        <v>0.2785515320334262</v>
      </c>
      <c r="K139" s="11">
        <v>0.83565459610027859</v>
      </c>
      <c r="L139" s="11">
        <v>0.55710306406685239</v>
      </c>
      <c r="M139" s="11">
        <v>0.83565459610027859</v>
      </c>
      <c r="N139" s="11">
        <v>23.119777158774372</v>
      </c>
      <c r="O139" s="11">
        <v>12.813370473537605</v>
      </c>
      <c r="P139" s="11">
        <v>3.6211699164345403</v>
      </c>
      <c r="Q139" s="11">
        <v>15.877437325905291</v>
      </c>
      <c r="R139" s="11">
        <v>0.83565459610027859</v>
      </c>
      <c r="S139" s="11">
        <v>0.2785515320334262</v>
      </c>
      <c r="T139" s="95"/>
    </row>
  </sheetData>
  <sortState ref="W62:X75">
    <sortCondition descending="1" ref="W62"/>
  </sortState>
  <mergeCells count="18">
    <mergeCell ref="B87:E87"/>
    <mergeCell ref="F49:F50"/>
    <mergeCell ref="A1:A2"/>
    <mergeCell ref="G49:G50"/>
    <mergeCell ref="D1:D2"/>
    <mergeCell ref="B6:B7"/>
    <mergeCell ref="G6:U6"/>
    <mergeCell ref="X6:Y6"/>
    <mergeCell ref="B1:B2"/>
    <mergeCell ref="C1:C2"/>
    <mergeCell ref="E6:E7"/>
    <mergeCell ref="F6:F7"/>
    <mergeCell ref="E1:E2"/>
    <mergeCell ref="F1:F2"/>
    <mergeCell ref="G1:G2"/>
    <mergeCell ref="H1:I1"/>
    <mergeCell ref="C6:C7"/>
    <mergeCell ref="D6:D7"/>
  </mergeCells>
  <pageMargins left="0.43307086614173229" right="0.35433070866141736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S10" sqref="S10"/>
    </sheetView>
  </sheetViews>
  <sheetFormatPr defaultRowHeight="15" x14ac:dyDescent="0.25"/>
  <sheetData>
    <row r="1" spans="1:3" ht="16.5" thickBot="1" x14ac:dyDescent="0.3">
      <c r="A1" s="311" t="s">
        <v>25</v>
      </c>
      <c r="B1" s="312">
        <v>4.75</v>
      </c>
      <c r="C1" s="361"/>
    </row>
    <row r="2" spans="1:3" ht="16.5" thickBot="1" x14ac:dyDescent="0.3">
      <c r="A2" s="313" t="s">
        <v>24</v>
      </c>
      <c r="B2" s="314">
        <v>4.74</v>
      </c>
      <c r="C2" s="361"/>
    </row>
    <row r="3" spans="1:3" ht="16.5" thickBot="1" x14ac:dyDescent="0.3">
      <c r="A3" s="313" t="s">
        <v>26</v>
      </c>
      <c r="B3" s="314">
        <v>4.6900000000000004</v>
      </c>
      <c r="C3" s="361"/>
    </row>
    <row r="4" spans="1:3" ht="16.5" thickBot="1" x14ac:dyDescent="0.3">
      <c r="A4" s="313" t="s">
        <v>29</v>
      </c>
      <c r="B4" s="314">
        <v>4.67</v>
      </c>
      <c r="C4" s="361"/>
    </row>
    <row r="5" spans="1:3" ht="16.5" thickBot="1" x14ac:dyDescent="0.3">
      <c r="A5" s="313" t="s">
        <v>28</v>
      </c>
      <c r="B5" s="314">
        <v>4.59</v>
      </c>
      <c r="C5" s="361"/>
    </row>
    <row r="6" spans="1:3" ht="16.5" thickBot="1" x14ac:dyDescent="0.3">
      <c r="A6" s="313" t="s">
        <v>27</v>
      </c>
      <c r="B6" s="314">
        <v>4.51</v>
      </c>
      <c r="C6" s="361"/>
    </row>
    <row r="7" spans="1:3" ht="16.5" thickBot="1" x14ac:dyDescent="0.3">
      <c r="A7" s="313" t="s">
        <v>30</v>
      </c>
      <c r="B7" s="314">
        <v>4.4800000000000004</v>
      </c>
      <c r="C7" s="361"/>
    </row>
    <row r="8" spans="1:3" ht="16.5" thickBot="1" x14ac:dyDescent="0.3">
      <c r="A8" s="315" t="s">
        <v>33</v>
      </c>
      <c r="B8" s="316">
        <v>4.2300000000000004</v>
      </c>
      <c r="C8" s="361"/>
    </row>
    <row r="9" spans="1:3" ht="16.5" thickBot="1" x14ac:dyDescent="0.3">
      <c r="A9" s="313" t="s">
        <v>32</v>
      </c>
      <c r="B9" s="314">
        <v>4.21</v>
      </c>
      <c r="C9" s="361"/>
    </row>
    <row r="10" spans="1:3" ht="16.5" thickBot="1" x14ac:dyDescent="0.3">
      <c r="A10" s="313" t="s">
        <v>31</v>
      </c>
      <c r="B10" s="314">
        <v>4.05</v>
      </c>
      <c r="C10" s="361"/>
    </row>
    <row r="11" spans="1:3" ht="16.5" thickBot="1" x14ac:dyDescent="0.3">
      <c r="A11" s="313" t="s">
        <v>37</v>
      </c>
      <c r="B11" s="314">
        <v>4</v>
      </c>
      <c r="C11" s="361"/>
    </row>
    <row r="12" spans="1:3" ht="16.5" thickBot="1" x14ac:dyDescent="0.3">
      <c r="A12" s="313" t="s">
        <v>34</v>
      </c>
      <c r="B12" s="314">
        <v>3.85</v>
      </c>
      <c r="C12" s="361"/>
    </row>
    <row r="13" spans="1:3" ht="16.5" thickBot="1" x14ac:dyDescent="0.3">
      <c r="A13" s="313" t="s">
        <v>36</v>
      </c>
      <c r="B13" s="314">
        <v>3.74</v>
      </c>
      <c r="C13" s="361"/>
    </row>
    <row r="14" spans="1:3" ht="16.5" thickBot="1" x14ac:dyDescent="0.3">
      <c r="A14" s="313" t="s">
        <v>35</v>
      </c>
      <c r="B14" s="314">
        <v>3.66</v>
      </c>
      <c r="C14" s="361"/>
    </row>
    <row r="15" spans="1:3" x14ac:dyDescent="0.25">
      <c r="B15">
        <f>AVERAGE(B1:B14)</f>
        <v>4.2978571428571444</v>
      </c>
    </row>
  </sheetData>
  <mergeCells count="1">
    <mergeCell ref="C1:C1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opLeftCell="A13" workbookViewId="0">
      <selection activeCell="D26" sqref="D26:E26"/>
    </sheetView>
  </sheetViews>
  <sheetFormatPr defaultRowHeight="15" x14ac:dyDescent="0.25"/>
  <sheetData>
    <row r="1" spans="1:26" x14ac:dyDescent="0.25">
      <c r="A1" s="362" t="s">
        <v>86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96"/>
    </row>
    <row r="2" spans="1:26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96"/>
    </row>
    <row r="3" spans="1:26" x14ac:dyDescent="0.25">
      <c r="A3" s="363"/>
      <c r="B3" s="364" t="s">
        <v>40</v>
      </c>
      <c r="C3" s="365" t="s">
        <v>88</v>
      </c>
      <c r="D3" s="366" t="s">
        <v>89</v>
      </c>
      <c r="E3" s="367"/>
      <c r="F3" s="367"/>
      <c r="G3" s="368"/>
      <c r="H3" s="363" t="s">
        <v>16</v>
      </c>
      <c r="I3" s="363"/>
      <c r="J3" s="132" t="s">
        <v>90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96"/>
    </row>
    <row r="4" spans="1:26" x14ac:dyDescent="0.25">
      <c r="A4" s="363"/>
      <c r="B4" s="364"/>
      <c r="C4" s="365"/>
      <c r="D4" s="133" t="s">
        <v>44</v>
      </c>
      <c r="E4" s="133" t="s">
        <v>42</v>
      </c>
      <c r="F4" s="134" t="s">
        <v>43</v>
      </c>
      <c r="G4" s="134" t="s">
        <v>91</v>
      </c>
      <c r="H4" s="46" t="s">
        <v>17</v>
      </c>
      <c r="I4" s="46" t="s">
        <v>92</v>
      </c>
      <c r="J4" s="135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6"/>
      <c r="W4" s="136"/>
      <c r="X4" s="131"/>
      <c r="Y4" s="131"/>
      <c r="Z4" s="96"/>
    </row>
    <row r="5" spans="1:26" x14ac:dyDescent="0.25">
      <c r="A5" s="138" t="s">
        <v>22</v>
      </c>
      <c r="B5" s="133">
        <v>28</v>
      </c>
      <c r="C5" s="133">
        <v>1</v>
      </c>
      <c r="D5" s="139">
        <v>8</v>
      </c>
      <c r="E5" s="139">
        <v>15</v>
      </c>
      <c r="F5" s="139">
        <v>3</v>
      </c>
      <c r="G5" s="140">
        <v>2</v>
      </c>
      <c r="H5" s="140">
        <v>1383</v>
      </c>
      <c r="I5" s="140">
        <v>0</v>
      </c>
      <c r="J5" s="140">
        <v>8</v>
      </c>
      <c r="K5" s="141"/>
      <c r="L5" s="141"/>
      <c r="M5" s="141"/>
      <c r="N5" s="142"/>
      <c r="O5" s="141"/>
      <c r="P5" s="141"/>
      <c r="Q5" s="141"/>
      <c r="R5" s="141"/>
      <c r="S5" s="141"/>
      <c r="T5" s="141"/>
      <c r="U5" s="141"/>
      <c r="V5" s="143"/>
      <c r="W5" s="143"/>
      <c r="X5" s="131"/>
      <c r="Y5" s="131"/>
      <c r="Z5" s="96"/>
    </row>
    <row r="6" spans="1:26" x14ac:dyDescent="0.25">
      <c r="A6" s="138" t="s">
        <v>23</v>
      </c>
      <c r="B6" s="133">
        <v>29</v>
      </c>
      <c r="C6" s="133">
        <v>1</v>
      </c>
      <c r="D6" s="139">
        <v>8</v>
      </c>
      <c r="E6" s="139">
        <v>17</v>
      </c>
      <c r="F6" s="139">
        <v>3</v>
      </c>
      <c r="G6" s="140">
        <v>1</v>
      </c>
      <c r="H6" s="140">
        <v>1103</v>
      </c>
      <c r="I6" s="140">
        <v>0</v>
      </c>
      <c r="J6" s="140">
        <v>8</v>
      </c>
      <c r="K6" s="141"/>
      <c r="L6" s="141"/>
      <c r="M6" s="141"/>
      <c r="N6" s="142"/>
      <c r="O6" s="141"/>
      <c r="P6" s="141"/>
      <c r="Q6" s="141"/>
      <c r="R6" s="141"/>
      <c r="S6" s="141"/>
      <c r="T6" s="141"/>
      <c r="U6" s="141"/>
      <c r="V6" s="143"/>
      <c r="W6" s="143"/>
      <c r="X6" s="131"/>
      <c r="Y6" s="131"/>
      <c r="Z6" s="96"/>
    </row>
    <row r="7" spans="1:26" x14ac:dyDescent="0.25">
      <c r="A7" s="138"/>
      <c r="B7" s="133"/>
      <c r="C7" s="133"/>
      <c r="D7" s="144"/>
      <c r="E7" s="145"/>
      <c r="F7" s="141"/>
      <c r="G7" s="141"/>
      <c r="H7" s="141"/>
      <c r="I7" s="141"/>
      <c r="J7" s="141"/>
      <c r="K7" s="141"/>
      <c r="L7" s="141"/>
      <c r="M7" s="141"/>
      <c r="N7" s="142"/>
      <c r="O7" s="141"/>
      <c r="P7" s="141"/>
      <c r="Q7" s="141"/>
      <c r="R7" s="141"/>
      <c r="S7" s="141"/>
      <c r="T7" s="141"/>
      <c r="U7" s="141"/>
      <c r="V7" s="143"/>
      <c r="W7" s="143"/>
      <c r="X7" s="131"/>
      <c r="Y7" s="131"/>
      <c r="Z7" s="96"/>
    </row>
    <row r="8" spans="1:26" x14ac:dyDescent="0.25">
      <c r="A8" s="146"/>
      <c r="B8" s="133"/>
      <c r="C8" s="133"/>
      <c r="D8" s="369" t="s">
        <v>93</v>
      </c>
      <c r="E8" s="369" t="s">
        <v>94</v>
      </c>
      <c r="F8" s="371" t="s">
        <v>20</v>
      </c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2" t="s">
        <v>19</v>
      </c>
      <c r="V8" s="357" t="s">
        <v>16</v>
      </c>
      <c r="W8" s="357"/>
      <c r="X8" s="147"/>
      <c r="Y8" s="147"/>
      <c r="Z8" s="96"/>
    </row>
    <row r="9" spans="1:26" x14ac:dyDescent="0.25">
      <c r="A9" s="146"/>
      <c r="B9" s="133"/>
      <c r="C9" s="133"/>
      <c r="D9" s="370"/>
      <c r="E9" s="370"/>
      <c r="F9" s="148" t="s">
        <v>95</v>
      </c>
      <c r="G9" s="148" t="s">
        <v>80</v>
      </c>
      <c r="H9" s="148" t="s">
        <v>58</v>
      </c>
      <c r="I9" s="148" t="s">
        <v>5</v>
      </c>
      <c r="J9" s="148" t="s">
        <v>45</v>
      </c>
      <c r="K9" s="148" t="s">
        <v>96</v>
      </c>
      <c r="L9" s="149" t="s">
        <v>41</v>
      </c>
      <c r="M9" s="148" t="s">
        <v>8</v>
      </c>
      <c r="N9" s="148" t="s">
        <v>82</v>
      </c>
      <c r="O9" s="148" t="s">
        <v>10</v>
      </c>
      <c r="P9" s="148" t="s">
        <v>81</v>
      </c>
      <c r="Q9" s="148" t="s">
        <v>12</v>
      </c>
      <c r="R9" s="148" t="s">
        <v>13</v>
      </c>
      <c r="S9" s="148" t="s">
        <v>83</v>
      </c>
      <c r="T9" s="148" t="s">
        <v>97</v>
      </c>
      <c r="U9" s="373"/>
      <c r="V9" s="150" t="s">
        <v>17</v>
      </c>
      <c r="W9" s="150" t="s">
        <v>98</v>
      </c>
      <c r="X9" s="151" t="s">
        <v>90</v>
      </c>
      <c r="Y9" s="151" t="s">
        <v>99</v>
      </c>
      <c r="Z9" s="96" t="s">
        <v>100</v>
      </c>
    </row>
    <row r="10" spans="1:26" x14ac:dyDescent="0.25">
      <c r="A10" s="146"/>
      <c r="B10" s="133"/>
      <c r="C10" s="133"/>
      <c r="D10" s="152"/>
      <c r="E10" s="15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54"/>
      <c r="V10" s="155">
        <v>1383</v>
      </c>
      <c r="W10" s="155">
        <v>0</v>
      </c>
      <c r="X10" s="140">
        <v>8</v>
      </c>
      <c r="Y10" s="156"/>
      <c r="Z10" s="96">
        <v>49.39</v>
      </c>
    </row>
    <row r="11" spans="1:26" x14ac:dyDescent="0.25">
      <c r="A11" s="146"/>
      <c r="B11" s="133"/>
      <c r="C11" s="133"/>
      <c r="D11" s="152"/>
      <c r="E11" s="15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54"/>
      <c r="V11" s="155">
        <v>1103</v>
      </c>
      <c r="W11" s="155">
        <v>0</v>
      </c>
      <c r="X11" s="140">
        <v>8</v>
      </c>
      <c r="Y11" s="156"/>
      <c r="Z11" s="96">
        <v>38.03</v>
      </c>
    </row>
    <row r="12" spans="1:26" x14ac:dyDescent="0.25">
      <c r="A12" s="146" t="s">
        <v>24</v>
      </c>
      <c r="B12" s="133">
        <v>24</v>
      </c>
      <c r="C12" s="133"/>
      <c r="D12" s="152">
        <v>4.92</v>
      </c>
      <c r="E12" s="153">
        <v>4.8</v>
      </c>
      <c r="F12" s="133">
        <v>4.54</v>
      </c>
      <c r="G12" s="133">
        <v>4.63</v>
      </c>
      <c r="H12" s="133"/>
      <c r="I12" s="133"/>
      <c r="J12" s="133">
        <v>4.42</v>
      </c>
      <c r="K12" s="133"/>
      <c r="L12" s="133">
        <v>4.58</v>
      </c>
      <c r="M12" s="133"/>
      <c r="N12" s="133"/>
      <c r="O12" s="133"/>
      <c r="P12" s="133"/>
      <c r="Q12" s="133">
        <v>5</v>
      </c>
      <c r="R12" s="133">
        <v>5</v>
      </c>
      <c r="S12" s="133">
        <v>5</v>
      </c>
      <c r="T12" s="133">
        <v>4.92</v>
      </c>
      <c r="U12" s="157">
        <f>AVERAGE(F12:T12)</f>
        <v>4.7612500000000004</v>
      </c>
      <c r="V12" s="158">
        <v>676</v>
      </c>
      <c r="W12" s="158">
        <v>0</v>
      </c>
      <c r="X12" s="133">
        <v>9</v>
      </c>
      <c r="Y12" s="133">
        <v>6</v>
      </c>
      <c r="Z12" s="96">
        <v>28.17</v>
      </c>
    </row>
    <row r="13" spans="1:26" x14ac:dyDescent="0.25">
      <c r="A13" s="146" t="s">
        <v>25</v>
      </c>
      <c r="B13" s="133">
        <v>26</v>
      </c>
      <c r="C13" s="133"/>
      <c r="D13" s="152">
        <v>4.7</v>
      </c>
      <c r="E13" s="153">
        <v>4.5999999999999996</v>
      </c>
      <c r="F13" s="133">
        <v>4.08</v>
      </c>
      <c r="G13" s="133">
        <v>4.62</v>
      </c>
      <c r="H13" s="133"/>
      <c r="I13" s="133"/>
      <c r="J13" s="133">
        <v>4.3899999999999997</v>
      </c>
      <c r="K13" s="133"/>
      <c r="L13" s="133">
        <v>4.24</v>
      </c>
      <c r="M13" s="133"/>
      <c r="N13" s="133"/>
      <c r="O13" s="133"/>
      <c r="P13" s="133"/>
      <c r="Q13" s="133">
        <v>4.5999999999999996</v>
      </c>
      <c r="R13" s="133">
        <v>4.5</v>
      </c>
      <c r="S13" s="133">
        <v>5</v>
      </c>
      <c r="T13" s="133">
        <v>5</v>
      </c>
      <c r="U13" s="157">
        <f t="shared" ref="U13:U25" si="0">AVERAGE(F13:T13)</f>
        <v>4.55375</v>
      </c>
      <c r="V13" s="158">
        <v>1289</v>
      </c>
      <c r="W13" s="158">
        <v>0</v>
      </c>
      <c r="X13" s="133">
        <v>8</v>
      </c>
      <c r="Y13" s="133">
        <v>4</v>
      </c>
      <c r="Z13" s="96">
        <v>49.58</v>
      </c>
    </row>
    <row r="14" spans="1:26" x14ac:dyDescent="0.25">
      <c r="A14" s="146" t="s">
        <v>26</v>
      </c>
      <c r="B14" s="133">
        <v>29</v>
      </c>
      <c r="C14" s="133"/>
      <c r="D14" s="159">
        <v>4.3</v>
      </c>
      <c r="E14" s="160">
        <v>4.4000000000000004</v>
      </c>
      <c r="F14" s="161">
        <v>3.72</v>
      </c>
      <c r="G14" s="161">
        <v>4.07</v>
      </c>
      <c r="H14" s="161"/>
      <c r="I14" s="161"/>
      <c r="J14" s="161">
        <v>4</v>
      </c>
      <c r="K14" s="161"/>
      <c r="L14" s="161">
        <v>4.17</v>
      </c>
      <c r="M14" s="161"/>
      <c r="N14" s="162"/>
      <c r="O14" s="161"/>
      <c r="P14" s="161"/>
      <c r="Q14" s="161">
        <v>4.62</v>
      </c>
      <c r="R14" s="161">
        <v>4.9000000000000004</v>
      </c>
      <c r="S14" s="161">
        <v>4.83</v>
      </c>
      <c r="T14" s="161">
        <v>4.97</v>
      </c>
      <c r="U14" s="157">
        <f t="shared" si="0"/>
        <v>4.41</v>
      </c>
      <c r="V14" s="158">
        <v>1032</v>
      </c>
      <c r="W14" s="158">
        <v>0</v>
      </c>
      <c r="X14" s="133">
        <v>6</v>
      </c>
      <c r="Y14" s="133">
        <v>5</v>
      </c>
      <c r="Z14" s="96">
        <v>35.590000000000003</v>
      </c>
    </row>
    <row r="15" spans="1:26" x14ac:dyDescent="0.25">
      <c r="A15" s="146" t="s">
        <v>27</v>
      </c>
      <c r="B15" s="133">
        <v>30</v>
      </c>
      <c r="C15" s="133">
        <v>1</v>
      </c>
      <c r="D15" s="159">
        <v>4.8</v>
      </c>
      <c r="E15" s="160">
        <v>4.7</v>
      </c>
      <c r="F15" s="161">
        <v>4.33</v>
      </c>
      <c r="G15" s="161">
        <v>4.5999999999999996</v>
      </c>
      <c r="H15" s="161"/>
      <c r="I15" s="161"/>
      <c r="J15" s="161">
        <v>4.2300000000000004</v>
      </c>
      <c r="K15" s="161"/>
      <c r="L15" s="161">
        <v>4.53</v>
      </c>
      <c r="M15" s="161"/>
      <c r="N15" s="162"/>
      <c r="O15" s="161"/>
      <c r="P15" s="161"/>
      <c r="Q15" s="161">
        <v>5</v>
      </c>
      <c r="R15" s="161">
        <v>4.93</v>
      </c>
      <c r="S15" s="161">
        <v>4.9000000000000004</v>
      </c>
      <c r="T15" s="161">
        <v>5</v>
      </c>
      <c r="U15" s="157">
        <f t="shared" si="0"/>
        <v>4.6900000000000004</v>
      </c>
      <c r="V15" s="158">
        <v>1541</v>
      </c>
      <c r="W15" s="158">
        <v>0</v>
      </c>
      <c r="X15" s="133">
        <v>7</v>
      </c>
      <c r="Y15" s="133">
        <v>12</v>
      </c>
      <c r="Z15" s="96">
        <v>51.37</v>
      </c>
    </row>
    <row r="16" spans="1:26" x14ac:dyDescent="0.25">
      <c r="A16" s="146" t="s">
        <v>28</v>
      </c>
      <c r="B16" s="133">
        <v>29</v>
      </c>
      <c r="C16" s="133">
        <v>1</v>
      </c>
      <c r="D16" s="159">
        <v>4.4000000000000004</v>
      </c>
      <c r="E16" s="160">
        <v>4.3</v>
      </c>
      <c r="F16" s="161">
        <v>4.1399999999999997</v>
      </c>
      <c r="G16" s="161">
        <v>4.5199999999999996</v>
      </c>
      <c r="H16" s="161"/>
      <c r="I16" s="161">
        <v>4.45</v>
      </c>
      <c r="J16" s="161">
        <v>4.38</v>
      </c>
      <c r="K16" s="161"/>
      <c r="L16" s="161">
        <v>4.34</v>
      </c>
      <c r="M16" s="161"/>
      <c r="N16" s="162"/>
      <c r="O16" s="161"/>
      <c r="P16" s="161"/>
      <c r="Q16" s="161">
        <v>4.66</v>
      </c>
      <c r="R16" s="161">
        <v>4.55</v>
      </c>
      <c r="S16" s="161">
        <v>4.59</v>
      </c>
      <c r="T16" s="161">
        <v>4.8600000000000003</v>
      </c>
      <c r="U16" s="157">
        <f t="shared" si="0"/>
        <v>4.4988888888888887</v>
      </c>
      <c r="V16" s="158">
        <v>1448</v>
      </c>
      <c r="W16" s="158">
        <v>0</v>
      </c>
      <c r="X16" s="133">
        <v>8</v>
      </c>
      <c r="Y16" s="133">
        <v>1</v>
      </c>
      <c r="Z16" s="96">
        <v>49.93</v>
      </c>
    </row>
    <row r="17" spans="1:26" x14ac:dyDescent="0.25">
      <c r="A17" s="146" t="s">
        <v>29</v>
      </c>
      <c r="B17" s="133">
        <v>28</v>
      </c>
      <c r="C17" s="133"/>
      <c r="D17" s="159">
        <v>4.4000000000000004</v>
      </c>
      <c r="E17" s="160">
        <v>4.4000000000000004</v>
      </c>
      <c r="F17" s="161">
        <v>4.18</v>
      </c>
      <c r="G17" s="161">
        <v>4.6399999999999997</v>
      </c>
      <c r="H17" s="161"/>
      <c r="I17" s="161">
        <v>4.5</v>
      </c>
      <c r="J17" s="161">
        <v>4.1399999999999997</v>
      </c>
      <c r="K17" s="161"/>
      <c r="L17" s="161">
        <v>4.25</v>
      </c>
      <c r="M17" s="161"/>
      <c r="N17" s="162"/>
      <c r="O17" s="161"/>
      <c r="P17" s="161"/>
      <c r="Q17" s="161">
        <v>4.75</v>
      </c>
      <c r="R17" s="161">
        <v>4.57</v>
      </c>
      <c r="S17" s="161">
        <v>4.8899999999999997</v>
      </c>
      <c r="T17" s="161">
        <v>5</v>
      </c>
      <c r="U17" s="157">
        <f t="shared" si="0"/>
        <v>4.5466666666666669</v>
      </c>
      <c r="V17" s="158">
        <v>1364</v>
      </c>
      <c r="W17" s="158">
        <v>0</v>
      </c>
      <c r="X17" s="133">
        <v>8</v>
      </c>
      <c r="Y17" s="133">
        <v>4</v>
      </c>
      <c r="Z17" s="96">
        <v>48.71</v>
      </c>
    </row>
    <row r="18" spans="1:26" x14ac:dyDescent="0.25">
      <c r="A18" s="146" t="s">
        <v>30</v>
      </c>
      <c r="B18" s="133">
        <v>24</v>
      </c>
      <c r="C18" s="133"/>
      <c r="D18" s="159">
        <v>4.5</v>
      </c>
      <c r="E18" s="160">
        <v>4.4000000000000004</v>
      </c>
      <c r="F18" s="161">
        <v>4.08</v>
      </c>
      <c r="G18" s="161">
        <v>4.04</v>
      </c>
      <c r="H18" s="161">
        <v>4.58</v>
      </c>
      <c r="I18" s="161">
        <v>4</v>
      </c>
      <c r="J18" s="161">
        <v>3.67</v>
      </c>
      <c r="K18" s="161">
        <v>4.54</v>
      </c>
      <c r="L18" s="161">
        <v>3.88</v>
      </c>
      <c r="M18" s="161"/>
      <c r="N18" s="162"/>
      <c r="O18" s="161"/>
      <c r="P18" s="161"/>
      <c r="Q18" s="161">
        <v>4.5</v>
      </c>
      <c r="R18" s="161">
        <v>4.46</v>
      </c>
      <c r="S18" s="161">
        <v>4.58</v>
      </c>
      <c r="T18" s="161">
        <v>4.54</v>
      </c>
      <c r="U18" s="157">
        <f t="shared" si="0"/>
        <v>4.2609090909090916</v>
      </c>
      <c r="V18" s="158">
        <v>1182</v>
      </c>
      <c r="W18" s="158">
        <v>20</v>
      </c>
      <c r="X18" s="133">
        <v>1</v>
      </c>
      <c r="Y18" s="133">
        <v>4</v>
      </c>
      <c r="Z18" s="96">
        <v>49.25</v>
      </c>
    </row>
    <row r="19" spans="1:26" x14ac:dyDescent="0.25">
      <c r="A19" s="146" t="s">
        <v>31</v>
      </c>
      <c r="B19" s="133">
        <v>24</v>
      </c>
      <c r="C19" s="133">
        <v>1</v>
      </c>
      <c r="D19" s="159">
        <v>4.5</v>
      </c>
      <c r="E19" s="160">
        <v>4.3</v>
      </c>
      <c r="F19" s="161">
        <v>4.04</v>
      </c>
      <c r="G19" s="161">
        <v>4.38</v>
      </c>
      <c r="H19" s="161">
        <v>4.38</v>
      </c>
      <c r="I19" s="161">
        <v>4.04</v>
      </c>
      <c r="J19" s="161">
        <v>3.79</v>
      </c>
      <c r="K19" s="161">
        <v>4.75</v>
      </c>
      <c r="L19" s="161">
        <v>4.13</v>
      </c>
      <c r="M19" s="161"/>
      <c r="N19" s="162"/>
      <c r="O19" s="161"/>
      <c r="P19" s="161"/>
      <c r="Q19" s="161">
        <v>4.46</v>
      </c>
      <c r="R19" s="161">
        <v>4.58</v>
      </c>
      <c r="S19" s="161">
        <v>4.46</v>
      </c>
      <c r="T19" s="161">
        <v>3.96</v>
      </c>
      <c r="U19" s="157">
        <f t="shared" si="0"/>
        <v>4.2699999999999996</v>
      </c>
      <c r="V19" s="158">
        <v>1196</v>
      </c>
      <c r="W19" s="158">
        <v>0</v>
      </c>
      <c r="X19" s="133">
        <v>5</v>
      </c>
      <c r="Y19" s="133">
        <v>5</v>
      </c>
      <c r="Z19" s="96">
        <v>49.83</v>
      </c>
    </row>
    <row r="20" spans="1:26" x14ac:dyDescent="0.25">
      <c r="A20" s="146" t="s">
        <v>32</v>
      </c>
      <c r="B20" s="133">
        <v>28</v>
      </c>
      <c r="C20" s="133">
        <v>1</v>
      </c>
      <c r="D20" s="159">
        <v>4.07</v>
      </c>
      <c r="E20" s="160">
        <v>4.1399999999999997</v>
      </c>
      <c r="F20" s="161">
        <v>3.61</v>
      </c>
      <c r="G20" s="161">
        <v>3.96</v>
      </c>
      <c r="H20" s="161">
        <v>4</v>
      </c>
      <c r="I20" s="161">
        <v>4.3600000000000003</v>
      </c>
      <c r="J20" s="161">
        <v>3.64</v>
      </c>
      <c r="K20" s="161">
        <v>4.75</v>
      </c>
      <c r="L20" s="161">
        <v>3.64</v>
      </c>
      <c r="M20" s="161"/>
      <c r="N20" s="162"/>
      <c r="O20" s="161"/>
      <c r="P20" s="161"/>
      <c r="Q20" s="161">
        <v>4.43</v>
      </c>
      <c r="R20" s="161">
        <v>4.21</v>
      </c>
      <c r="S20" s="161">
        <v>4.68</v>
      </c>
      <c r="T20" s="161">
        <v>4.75</v>
      </c>
      <c r="U20" s="157">
        <f t="shared" si="0"/>
        <v>4.1845454545454546</v>
      </c>
      <c r="V20" s="158">
        <v>1438</v>
      </c>
      <c r="W20" s="158">
        <v>8</v>
      </c>
      <c r="X20" s="133">
        <v>4</v>
      </c>
      <c r="Y20" s="133">
        <v>1</v>
      </c>
      <c r="Z20" s="96">
        <v>51.36</v>
      </c>
    </row>
    <row r="21" spans="1:26" x14ac:dyDescent="0.25">
      <c r="A21" s="146" t="s">
        <v>33</v>
      </c>
      <c r="B21" s="133">
        <v>25</v>
      </c>
      <c r="C21" s="133"/>
      <c r="D21" s="159">
        <v>4.1100000000000003</v>
      </c>
      <c r="E21" s="160">
        <v>4</v>
      </c>
      <c r="F21" s="161">
        <v>3.54</v>
      </c>
      <c r="G21" s="161">
        <v>3.83</v>
      </c>
      <c r="H21" s="161">
        <v>3.33</v>
      </c>
      <c r="I21" s="161">
        <v>3.79</v>
      </c>
      <c r="J21" s="161">
        <v>3.29</v>
      </c>
      <c r="K21" s="161">
        <v>4.67</v>
      </c>
      <c r="L21" s="161">
        <v>3.42</v>
      </c>
      <c r="M21" s="161"/>
      <c r="N21" s="162"/>
      <c r="O21" s="161"/>
      <c r="P21" s="161"/>
      <c r="Q21" s="161">
        <v>3.96</v>
      </c>
      <c r="R21" s="161">
        <v>4</v>
      </c>
      <c r="S21" s="161">
        <v>4.58</v>
      </c>
      <c r="T21" s="161">
        <v>3.71</v>
      </c>
      <c r="U21" s="157">
        <f t="shared" si="0"/>
        <v>3.8290909090909087</v>
      </c>
      <c r="V21" s="158">
        <v>1326</v>
      </c>
      <c r="W21" s="158">
        <v>41</v>
      </c>
      <c r="X21" s="133">
        <v>1</v>
      </c>
      <c r="Y21" s="133">
        <v>2</v>
      </c>
      <c r="Z21" s="96">
        <v>53.04</v>
      </c>
    </row>
    <row r="22" spans="1:26" x14ac:dyDescent="0.25">
      <c r="A22" s="146" t="s">
        <v>34</v>
      </c>
      <c r="B22" s="133">
        <v>19</v>
      </c>
      <c r="C22" s="133"/>
      <c r="D22" s="159">
        <v>4.2</v>
      </c>
      <c r="E22" s="160">
        <v>3.7</v>
      </c>
      <c r="F22" s="161">
        <v>4.21</v>
      </c>
      <c r="G22" s="161">
        <v>4.26</v>
      </c>
      <c r="H22" s="161">
        <v>4.05</v>
      </c>
      <c r="I22" s="161">
        <v>3.95</v>
      </c>
      <c r="J22" s="161">
        <v>3.47</v>
      </c>
      <c r="K22" s="161">
        <v>4.8899999999999997</v>
      </c>
      <c r="L22" s="161"/>
      <c r="M22" s="161">
        <v>3.37</v>
      </c>
      <c r="N22" s="162">
        <v>3.32</v>
      </c>
      <c r="O22" s="161">
        <v>3.37</v>
      </c>
      <c r="P22" s="161">
        <v>3.74</v>
      </c>
      <c r="Q22" s="161">
        <v>4.21</v>
      </c>
      <c r="R22" s="161">
        <v>4.42</v>
      </c>
      <c r="S22" s="161">
        <v>4.26</v>
      </c>
      <c r="T22" s="161">
        <v>4.47</v>
      </c>
      <c r="U22" s="157">
        <f t="shared" si="0"/>
        <v>3.9992857142857146</v>
      </c>
      <c r="V22" s="158">
        <v>960</v>
      </c>
      <c r="W22" s="158">
        <v>0</v>
      </c>
      <c r="X22" s="133">
        <v>0</v>
      </c>
      <c r="Y22" s="133">
        <v>1</v>
      </c>
      <c r="Z22" s="96">
        <v>50.53</v>
      </c>
    </row>
    <row r="23" spans="1:26" x14ac:dyDescent="0.25">
      <c r="A23" s="146" t="s">
        <v>35</v>
      </c>
      <c r="B23" s="133">
        <v>18</v>
      </c>
      <c r="C23" s="133">
        <v>3</v>
      </c>
      <c r="D23" s="159">
        <v>4</v>
      </c>
      <c r="E23" s="160">
        <v>3.8</v>
      </c>
      <c r="F23" s="161">
        <v>3.67</v>
      </c>
      <c r="G23" s="161">
        <v>3.83</v>
      </c>
      <c r="H23" s="161">
        <v>4.0599999999999996</v>
      </c>
      <c r="I23" s="161">
        <v>3.67</v>
      </c>
      <c r="J23" s="161">
        <v>3.17</v>
      </c>
      <c r="K23" s="161">
        <v>4.6100000000000003</v>
      </c>
      <c r="L23" s="161"/>
      <c r="M23" s="161">
        <v>3.5</v>
      </c>
      <c r="N23" s="162">
        <v>3.67</v>
      </c>
      <c r="O23" s="161">
        <v>3.5</v>
      </c>
      <c r="P23" s="161">
        <v>3.39</v>
      </c>
      <c r="Q23" s="161">
        <v>4.4400000000000004</v>
      </c>
      <c r="R23" s="161">
        <v>4.5</v>
      </c>
      <c r="S23" s="161">
        <v>4.6100000000000003</v>
      </c>
      <c r="T23" s="161">
        <v>4.78</v>
      </c>
      <c r="U23" s="157">
        <f t="shared" si="0"/>
        <v>3.9571428571428569</v>
      </c>
      <c r="V23" s="158">
        <v>1193</v>
      </c>
      <c r="W23" s="158">
        <v>2</v>
      </c>
      <c r="X23" s="133">
        <v>1</v>
      </c>
      <c r="Y23" s="133">
        <v>0</v>
      </c>
      <c r="Z23" s="96">
        <v>66.28</v>
      </c>
    </row>
    <row r="24" spans="1:26" x14ac:dyDescent="0.25">
      <c r="A24" s="146" t="s">
        <v>36</v>
      </c>
      <c r="B24" s="133">
        <v>23</v>
      </c>
      <c r="C24" s="133"/>
      <c r="D24" s="159">
        <v>4.7</v>
      </c>
      <c r="E24" s="160">
        <v>4.3</v>
      </c>
      <c r="F24" s="161">
        <v>4.04</v>
      </c>
      <c r="G24" s="161">
        <v>4.22</v>
      </c>
      <c r="H24" s="161">
        <v>4.3899999999999997</v>
      </c>
      <c r="I24" s="161">
        <v>4.4800000000000004</v>
      </c>
      <c r="J24" s="161">
        <v>3.87</v>
      </c>
      <c r="K24" s="161">
        <v>4.6500000000000004</v>
      </c>
      <c r="L24" s="161"/>
      <c r="M24" s="161">
        <v>3.7</v>
      </c>
      <c r="N24" s="162">
        <v>3.87</v>
      </c>
      <c r="O24" s="161">
        <v>3.65</v>
      </c>
      <c r="P24" s="161">
        <v>4.13</v>
      </c>
      <c r="Q24" s="161">
        <v>4.6500000000000004</v>
      </c>
      <c r="R24" s="161">
        <v>4.5199999999999996</v>
      </c>
      <c r="S24" s="161">
        <v>4.91</v>
      </c>
      <c r="T24" s="161">
        <v>4.4800000000000004</v>
      </c>
      <c r="U24" s="157">
        <f t="shared" si="0"/>
        <v>4.2542857142857144</v>
      </c>
      <c r="V24" s="158">
        <v>1311</v>
      </c>
      <c r="W24" s="158">
        <v>5</v>
      </c>
      <c r="X24" s="133">
        <v>4</v>
      </c>
      <c r="Y24" s="133">
        <v>4</v>
      </c>
      <c r="Z24" s="96">
        <v>57</v>
      </c>
    </row>
    <row r="25" spans="1:26" x14ac:dyDescent="0.25">
      <c r="A25" s="133" t="s">
        <v>37</v>
      </c>
      <c r="B25" s="133">
        <v>23</v>
      </c>
      <c r="C25" s="133">
        <v>1</v>
      </c>
      <c r="D25" s="160">
        <v>4.3</v>
      </c>
      <c r="E25" s="160">
        <v>3.6</v>
      </c>
      <c r="F25" s="161">
        <v>3.65</v>
      </c>
      <c r="G25" s="161">
        <v>3.65</v>
      </c>
      <c r="H25" s="161">
        <v>3.57</v>
      </c>
      <c r="I25" s="161">
        <v>3.74</v>
      </c>
      <c r="J25" s="161">
        <v>3.39</v>
      </c>
      <c r="K25" s="161">
        <v>4.26</v>
      </c>
      <c r="L25" s="161"/>
      <c r="M25" s="161">
        <v>3.22</v>
      </c>
      <c r="N25" s="162">
        <v>2.96</v>
      </c>
      <c r="O25" s="161">
        <v>2.83</v>
      </c>
      <c r="P25" s="161">
        <v>3.35</v>
      </c>
      <c r="Q25" s="161">
        <v>4.4800000000000004</v>
      </c>
      <c r="R25" s="161">
        <v>3.91</v>
      </c>
      <c r="S25" s="161">
        <v>4.26</v>
      </c>
      <c r="T25" s="161">
        <v>4.3899999999999997</v>
      </c>
      <c r="U25" s="157">
        <f t="shared" si="0"/>
        <v>3.6899999999999991</v>
      </c>
      <c r="V25" s="158">
        <v>1517</v>
      </c>
      <c r="W25" s="158">
        <v>2</v>
      </c>
      <c r="X25" s="133">
        <v>1</v>
      </c>
      <c r="Y25" s="133">
        <v>0</v>
      </c>
      <c r="Z25" s="96">
        <v>65.959999999999994</v>
      </c>
    </row>
    <row r="26" spans="1:26" x14ac:dyDescent="0.25">
      <c r="A26" s="148" t="s">
        <v>38</v>
      </c>
      <c r="B26" s="163">
        <f>SUM(B5:B25)</f>
        <v>407</v>
      </c>
      <c r="C26" s="133">
        <f>SUM(C5:C25)</f>
        <v>10</v>
      </c>
      <c r="D26" s="164">
        <f>AVERAGE(D12:D25)</f>
        <v>4.4214285714285717</v>
      </c>
      <c r="E26" s="164">
        <f t="shared" ref="E26:U26" si="1">AVERAGE(E12:E25)</f>
        <v>4.2457142857142856</v>
      </c>
      <c r="F26" s="164">
        <f t="shared" si="1"/>
        <v>3.9878571428571425</v>
      </c>
      <c r="G26" s="164">
        <f t="shared" si="1"/>
        <v>4.2321428571428568</v>
      </c>
      <c r="H26" s="164">
        <f t="shared" si="1"/>
        <v>4.0449999999999999</v>
      </c>
      <c r="I26" s="164">
        <f t="shared" si="1"/>
        <v>4.0979999999999999</v>
      </c>
      <c r="J26" s="164">
        <f t="shared" si="1"/>
        <v>3.8464285714285711</v>
      </c>
      <c r="K26" s="164">
        <f t="shared" si="1"/>
        <v>4.6399999999999997</v>
      </c>
      <c r="L26" s="164">
        <f t="shared" si="1"/>
        <v>4.1180000000000003</v>
      </c>
      <c r="M26" s="164">
        <f t="shared" si="1"/>
        <v>3.4475000000000002</v>
      </c>
      <c r="N26" s="164">
        <f t="shared" si="1"/>
        <v>3.4550000000000001</v>
      </c>
      <c r="O26" s="164">
        <f t="shared" si="1"/>
        <v>3.3374999999999999</v>
      </c>
      <c r="P26" s="164">
        <f t="shared" si="1"/>
        <v>3.6525000000000003</v>
      </c>
      <c r="Q26" s="164">
        <f t="shared" si="1"/>
        <v>4.5542857142857134</v>
      </c>
      <c r="R26" s="164">
        <f t="shared" si="1"/>
        <v>4.5035714285714281</v>
      </c>
      <c r="S26" s="164">
        <f t="shared" si="1"/>
        <v>4.6821428571428569</v>
      </c>
      <c r="T26" s="164">
        <f t="shared" si="1"/>
        <v>4.6307142857142853</v>
      </c>
      <c r="U26" s="164">
        <f t="shared" si="1"/>
        <v>4.2789868068439496</v>
      </c>
      <c r="V26" s="165">
        <f>SUM(V10:V25)</f>
        <v>19959</v>
      </c>
      <c r="W26" s="165">
        <f>SUM(W10:W25)</f>
        <v>78</v>
      </c>
      <c r="X26" s="133">
        <f>SUM(X10:X25)</f>
        <v>79</v>
      </c>
      <c r="Y26" s="133">
        <f>SUM(Y12:Y25)</f>
        <v>49</v>
      </c>
      <c r="Z26" s="96"/>
    </row>
    <row r="27" spans="1:26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66"/>
      <c r="O27" s="131"/>
      <c r="P27" s="131"/>
      <c r="Q27" s="131"/>
      <c r="R27" s="131"/>
      <c r="S27" s="131"/>
      <c r="T27" s="131"/>
      <c r="U27" s="131" t="s">
        <v>101</v>
      </c>
      <c r="V27" s="131"/>
      <c r="W27" s="131"/>
      <c r="X27" s="131"/>
      <c r="Y27" s="131"/>
      <c r="Z27" s="96"/>
    </row>
    <row r="28" spans="1:26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66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96"/>
    </row>
    <row r="29" spans="1:26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x14ac:dyDescent="0.25">
      <c r="A31" s="96" t="s">
        <v>102</v>
      </c>
      <c r="B31" s="96"/>
      <c r="C31" s="96"/>
      <c r="D31" s="96"/>
      <c r="E31" s="96"/>
      <c r="F31" s="96" t="s">
        <v>103</v>
      </c>
      <c r="G31" s="96"/>
      <c r="H31" s="96"/>
      <c r="I31" s="96"/>
      <c r="J31" s="96"/>
      <c r="K31" s="96" t="s">
        <v>104</v>
      </c>
      <c r="L31" s="96"/>
      <c r="M31" s="96"/>
      <c r="N31" s="96"/>
      <c r="O31" s="96" t="s">
        <v>24</v>
      </c>
      <c r="P31" s="96" t="s">
        <v>25</v>
      </c>
      <c r="Q31" s="96" t="s">
        <v>27</v>
      </c>
      <c r="R31" s="96" t="s">
        <v>30</v>
      </c>
      <c r="S31" s="96" t="s">
        <v>31</v>
      </c>
      <c r="T31" s="96" t="s">
        <v>36</v>
      </c>
      <c r="U31" s="96"/>
      <c r="V31" s="96"/>
      <c r="W31" s="96"/>
      <c r="X31" s="96"/>
      <c r="Y31" s="96"/>
      <c r="Z31" s="96"/>
    </row>
    <row r="32" spans="1:26" x14ac:dyDescent="0.25">
      <c r="A32" s="96" t="s">
        <v>24</v>
      </c>
      <c r="B32" s="96">
        <v>4.76</v>
      </c>
      <c r="C32" s="96">
        <v>4.57</v>
      </c>
      <c r="D32" s="96"/>
      <c r="E32" s="96"/>
      <c r="F32" s="96" t="s">
        <v>30</v>
      </c>
      <c r="G32" s="96">
        <v>4.26</v>
      </c>
      <c r="H32" s="96">
        <v>4.0999999999999996</v>
      </c>
      <c r="I32" s="96"/>
      <c r="J32" s="96"/>
      <c r="K32" s="96" t="s">
        <v>105</v>
      </c>
      <c r="L32" s="96"/>
      <c r="M32" s="96"/>
      <c r="N32" s="96"/>
      <c r="O32" s="96" t="s">
        <v>28</v>
      </c>
      <c r="P32" s="96" t="s">
        <v>29</v>
      </c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x14ac:dyDescent="0.25">
      <c r="A33" s="96" t="s">
        <v>25</v>
      </c>
      <c r="B33" s="96">
        <v>4.55</v>
      </c>
      <c r="C33" s="96"/>
      <c r="D33" s="96"/>
      <c r="E33" s="96"/>
      <c r="F33" s="96" t="s">
        <v>31</v>
      </c>
      <c r="G33" s="96">
        <v>4.2699999999999996</v>
      </c>
      <c r="H33" s="96"/>
      <c r="I33" s="96"/>
      <c r="J33" s="96"/>
      <c r="K33" s="96" t="s">
        <v>106</v>
      </c>
      <c r="L33" s="96"/>
      <c r="M33" s="96"/>
      <c r="N33" s="96"/>
      <c r="O33" s="96" t="s">
        <v>26</v>
      </c>
      <c r="P33" s="96" t="s">
        <v>32</v>
      </c>
      <c r="Q33" s="96" t="s">
        <v>33</v>
      </c>
      <c r="R33" s="96" t="s">
        <v>34</v>
      </c>
      <c r="S33" s="96" t="s">
        <v>35</v>
      </c>
      <c r="T33" s="96" t="s">
        <v>37</v>
      </c>
      <c r="U33" s="96"/>
      <c r="V33" s="96"/>
      <c r="W33" s="96"/>
      <c r="X33" s="96"/>
      <c r="Y33" s="96"/>
      <c r="Z33" s="96"/>
    </row>
    <row r="34" spans="1:26" x14ac:dyDescent="0.25">
      <c r="A34" s="96" t="s">
        <v>26</v>
      </c>
      <c r="B34" s="96">
        <v>4.41</v>
      </c>
      <c r="C34" s="96"/>
      <c r="D34" s="96"/>
      <c r="E34" s="96"/>
      <c r="F34" s="96" t="s">
        <v>32</v>
      </c>
      <c r="G34" s="96">
        <v>4.18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x14ac:dyDescent="0.25">
      <c r="A35" s="96" t="s">
        <v>27</v>
      </c>
      <c r="B35" s="96">
        <v>4.6900000000000004</v>
      </c>
      <c r="C35" s="96"/>
      <c r="D35" s="96"/>
      <c r="E35" s="96"/>
      <c r="F35" s="96" t="s">
        <v>33</v>
      </c>
      <c r="G35" s="96">
        <v>3.83</v>
      </c>
      <c r="H35" s="96"/>
      <c r="I35" s="96"/>
      <c r="J35" s="96"/>
      <c r="K35" s="96" t="s">
        <v>107</v>
      </c>
      <c r="L35" s="96"/>
      <c r="M35" s="96"/>
      <c r="N35" s="96"/>
      <c r="O35" s="96" t="s">
        <v>24</v>
      </c>
      <c r="P35" s="96" t="s">
        <v>25</v>
      </c>
      <c r="Q35" s="96" t="s">
        <v>26</v>
      </c>
      <c r="R35" s="96" t="s">
        <v>27</v>
      </c>
      <c r="S35" s="96" t="s">
        <v>29</v>
      </c>
      <c r="T35" s="96" t="s">
        <v>30</v>
      </c>
      <c r="U35" s="96" t="s">
        <v>36</v>
      </c>
      <c r="V35" s="96"/>
      <c r="W35" s="96"/>
      <c r="X35" s="96"/>
      <c r="Y35" s="96"/>
      <c r="Z35" s="96"/>
    </row>
    <row r="36" spans="1:26" x14ac:dyDescent="0.25">
      <c r="A36" s="96" t="s">
        <v>28</v>
      </c>
      <c r="B36" s="96">
        <v>4.5</v>
      </c>
      <c r="C36" s="96"/>
      <c r="D36" s="96"/>
      <c r="E36" s="96"/>
      <c r="F36" s="96" t="s">
        <v>34</v>
      </c>
      <c r="G36" s="96">
        <v>4</v>
      </c>
      <c r="H36" s="96"/>
      <c r="I36" s="96"/>
      <c r="J36" s="96"/>
      <c r="K36" s="96" t="s">
        <v>108</v>
      </c>
      <c r="L36" s="96"/>
      <c r="M36" s="96"/>
      <c r="N36" s="96"/>
      <c r="O36" s="96" t="s">
        <v>28</v>
      </c>
      <c r="P36" s="96" t="s">
        <v>31</v>
      </c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x14ac:dyDescent="0.25">
      <c r="A37" s="96" t="s">
        <v>29</v>
      </c>
      <c r="B37" s="96">
        <v>4.55</v>
      </c>
      <c r="C37" s="96"/>
      <c r="D37" s="96"/>
      <c r="E37" s="96"/>
      <c r="F37" s="96" t="s">
        <v>35</v>
      </c>
      <c r="G37" s="96">
        <v>3.96</v>
      </c>
      <c r="H37" s="96"/>
      <c r="I37" s="96"/>
      <c r="J37" s="96"/>
      <c r="K37" s="96" t="s">
        <v>109</v>
      </c>
      <c r="L37" s="96"/>
      <c r="M37" s="96"/>
      <c r="N37" s="96"/>
      <c r="O37" s="96" t="s">
        <v>32</v>
      </c>
      <c r="P37" s="96" t="s">
        <v>33</v>
      </c>
      <c r="Q37" s="96" t="s">
        <v>34</v>
      </c>
      <c r="R37" s="96" t="s">
        <v>35</v>
      </c>
      <c r="S37" s="96" t="s">
        <v>37</v>
      </c>
      <c r="T37" s="96"/>
      <c r="U37" s="96"/>
      <c r="V37" s="96"/>
      <c r="W37" s="96"/>
      <c r="X37" s="96"/>
      <c r="Y37" s="96"/>
      <c r="Z37" s="96"/>
    </row>
    <row r="38" spans="1:26" x14ac:dyDescent="0.25">
      <c r="A38" s="96"/>
      <c r="B38" s="96"/>
      <c r="C38" s="96"/>
      <c r="D38" s="96"/>
      <c r="E38" s="96"/>
      <c r="F38" s="96" t="s">
        <v>36</v>
      </c>
      <c r="G38" s="96">
        <v>4.25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x14ac:dyDescent="0.25">
      <c r="A39" s="96"/>
      <c r="B39" s="96"/>
      <c r="C39" s="96"/>
      <c r="D39" s="96"/>
      <c r="E39" s="96"/>
      <c r="F39" s="96" t="s">
        <v>37</v>
      </c>
      <c r="G39" s="96">
        <v>3.69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x14ac:dyDescent="0.25">
      <c r="A41" s="96" t="s">
        <v>110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x14ac:dyDescent="0.25">
      <c r="A42" s="96" t="s">
        <v>111</v>
      </c>
      <c r="B42" s="96" t="s">
        <v>80</v>
      </c>
      <c r="C42" s="96" t="s">
        <v>58</v>
      </c>
      <c r="D42" s="96" t="s">
        <v>5</v>
      </c>
      <c r="E42" s="96" t="s">
        <v>112</v>
      </c>
      <c r="F42" s="96" t="s">
        <v>7</v>
      </c>
      <c r="G42" s="96" t="s">
        <v>62</v>
      </c>
      <c r="H42" s="96" t="s">
        <v>8</v>
      </c>
      <c r="I42" s="96" t="s">
        <v>82</v>
      </c>
      <c r="J42" s="96" t="s">
        <v>10</v>
      </c>
      <c r="K42" s="96" t="s">
        <v>81</v>
      </c>
      <c r="L42" s="96" t="s">
        <v>12</v>
      </c>
      <c r="M42" s="96" t="s">
        <v>13</v>
      </c>
      <c r="N42" s="96" t="s">
        <v>83</v>
      </c>
      <c r="O42" s="96" t="s">
        <v>97</v>
      </c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x14ac:dyDescent="0.25">
      <c r="A43" s="96">
        <v>3.99</v>
      </c>
      <c r="B43" s="96">
        <v>4.2300000000000004</v>
      </c>
      <c r="C43" s="96">
        <v>4.05</v>
      </c>
      <c r="D43" s="96">
        <v>4.0999999999999996</v>
      </c>
      <c r="E43" s="96">
        <v>3.85</v>
      </c>
      <c r="F43" s="96">
        <v>4.6399999999999997</v>
      </c>
      <c r="G43" s="96">
        <v>4.12</v>
      </c>
      <c r="H43" s="96">
        <v>3.45</v>
      </c>
      <c r="I43" s="96">
        <v>3.46</v>
      </c>
      <c r="J43" s="96">
        <v>3.34</v>
      </c>
      <c r="K43" s="96">
        <v>3.65</v>
      </c>
      <c r="L43" s="96">
        <v>4.55</v>
      </c>
      <c r="M43" s="96">
        <v>4.5</v>
      </c>
      <c r="N43" s="96">
        <v>4.7</v>
      </c>
      <c r="O43" s="96">
        <v>4.63</v>
      </c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x14ac:dyDescent="0.25">
      <c r="A45" s="96" t="s">
        <v>113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x14ac:dyDescent="0.25">
      <c r="A46" s="96" t="s">
        <v>14</v>
      </c>
      <c r="B46" s="96"/>
      <c r="C46" s="96">
        <v>4.7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x14ac:dyDescent="0.25">
      <c r="A47" s="96" t="s">
        <v>7</v>
      </c>
      <c r="B47" s="96"/>
      <c r="C47" s="96">
        <v>4.6399999999999997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x14ac:dyDescent="0.25">
      <c r="A48" s="96" t="s">
        <v>15</v>
      </c>
      <c r="B48" s="96"/>
      <c r="C48" s="96">
        <v>4.63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x14ac:dyDescent="0.25">
      <c r="A49" s="96" t="s">
        <v>12</v>
      </c>
      <c r="B49" s="96"/>
      <c r="C49" s="96">
        <v>4.55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x14ac:dyDescent="0.25">
      <c r="A50" s="96" t="s">
        <v>13</v>
      </c>
      <c r="B50" s="96"/>
      <c r="C50" s="96">
        <v>4.5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x14ac:dyDescent="0.25">
      <c r="A51" s="96" t="s">
        <v>3</v>
      </c>
      <c r="B51" s="96"/>
      <c r="C51" s="96">
        <v>4.2300000000000004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x14ac:dyDescent="0.25">
      <c r="A52" s="96" t="s">
        <v>114</v>
      </c>
      <c r="B52" s="96"/>
      <c r="C52" s="96">
        <v>4.12</v>
      </c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x14ac:dyDescent="0.25">
      <c r="A53" s="96" t="s">
        <v>5</v>
      </c>
      <c r="B53" s="96"/>
      <c r="C53" s="96">
        <v>4.0999999999999996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x14ac:dyDescent="0.25">
      <c r="A54" s="96" t="s">
        <v>4</v>
      </c>
      <c r="B54" s="96"/>
      <c r="C54" s="96">
        <v>4.05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x14ac:dyDescent="0.25">
      <c r="A55" s="96" t="s">
        <v>2</v>
      </c>
      <c r="B55" s="96"/>
      <c r="C55" s="96">
        <v>3.99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x14ac:dyDescent="0.25">
      <c r="A56" s="96" t="s">
        <v>6</v>
      </c>
      <c r="B56" s="96"/>
      <c r="C56" s="96">
        <v>3.88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x14ac:dyDescent="0.25">
      <c r="A57" s="96" t="s">
        <v>11</v>
      </c>
      <c r="B57" s="96"/>
      <c r="C57" s="96">
        <v>3.65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x14ac:dyDescent="0.25">
      <c r="A58" s="96" t="s">
        <v>9</v>
      </c>
      <c r="B58" s="96"/>
      <c r="C58" s="96">
        <v>3.46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x14ac:dyDescent="0.25">
      <c r="A59" s="96" t="s">
        <v>8</v>
      </c>
      <c r="B59" s="96"/>
      <c r="C59" s="96">
        <v>3.45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x14ac:dyDescent="0.25">
      <c r="A60" s="96" t="s">
        <v>10</v>
      </c>
      <c r="B60" s="96"/>
      <c r="C60" s="96">
        <v>3.34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x14ac:dyDescent="0.25">
      <c r="A63" s="96"/>
      <c r="B63" s="96" t="s">
        <v>115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x14ac:dyDescent="0.25">
      <c r="A64" s="96"/>
      <c r="B64" s="96" t="s">
        <v>61</v>
      </c>
      <c r="C64" s="96" t="s">
        <v>80</v>
      </c>
      <c r="D64" s="96" t="s">
        <v>58</v>
      </c>
      <c r="E64" s="96" t="s">
        <v>5</v>
      </c>
      <c r="F64" s="96" t="s">
        <v>45</v>
      </c>
      <c r="G64" s="96" t="s">
        <v>96</v>
      </c>
      <c r="H64" s="96" t="s">
        <v>41</v>
      </c>
      <c r="I64" s="96" t="s">
        <v>59</v>
      </c>
      <c r="J64" s="96" t="s">
        <v>82</v>
      </c>
      <c r="K64" s="96" t="s">
        <v>116</v>
      </c>
      <c r="L64" s="96" t="s">
        <v>81</v>
      </c>
      <c r="M64" s="96" t="s">
        <v>12</v>
      </c>
      <c r="N64" s="96" t="s">
        <v>13</v>
      </c>
      <c r="O64" s="96" t="s">
        <v>83</v>
      </c>
      <c r="P64" s="96" t="s">
        <v>117</v>
      </c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x14ac:dyDescent="0.25">
      <c r="A65" s="96" t="s">
        <v>118</v>
      </c>
      <c r="B65" s="96">
        <v>3.98</v>
      </c>
      <c r="C65" s="96">
        <v>4.18</v>
      </c>
      <c r="D65" s="96">
        <v>4.21</v>
      </c>
      <c r="E65" s="96">
        <v>4.1100000000000003</v>
      </c>
      <c r="F65" s="96">
        <v>3.7</v>
      </c>
      <c r="G65" s="96">
        <v>4.8600000000000003</v>
      </c>
      <c r="H65" s="96">
        <v>3.97</v>
      </c>
      <c r="I65" s="96">
        <v>3.35</v>
      </c>
      <c r="J65" s="96">
        <v>3.5</v>
      </c>
      <c r="K65" s="96">
        <v>3.53</v>
      </c>
      <c r="L65" s="96">
        <v>3.7</v>
      </c>
      <c r="M65" s="96">
        <v>4.6100000000000003</v>
      </c>
      <c r="N65" s="96">
        <v>4.49</v>
      </c>
      <c r="O65" s="96">
        <v>4.5</v>
      </c>
      <c r="P65" s="96">
        <v>4.6100000000000003</v>
      </c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x14ac:dyDescent="0.25">
      <c r="A66" s="96" t="s">
        <v>119</v>
      </c>
      <c r="B66" s="96">
        <v>3.99</v>
      </c>
      <c r="C66" s="96">
        <v>4.2300000000000004</v>
      </c>
      <c r="D66" s="96">
        <v>4.05</v>
      </c>
      <c r="E66" s="96">
        <v>4.0999999999999996</v>
      </c>
      <c r="F66" s="96">
        <v>3.85</v>
      </c>
      <c r="G66" s="96">
        <v>4.6399999999999997</v>
      </c>
      <c r="H66" s="96">
        <v>4.12</v>
      </c>
      <c r="I66" s="96">
        <v>3.45</v>
      </c>
      <c r="J66" s="96">
        <v>3.46</v>
      </c>
      <c r="K66" s="96">
        <v>3.34</v>
      </c>
      <c r="L66" s="96">
        <v>3.65</v>
      </c>
      <c r="M66" s="96">
        <v>4.55</v>
      </c>
      <c r="N66" s="96">
        <v>4.5</v>
      </c>
      <c r="O66" s="96">
        <v>4.7</v>
      </c>
      <c r="P66" s="96">
        <v>4.63</v>
      </c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x14ac:dyDescent="0.25">
      <c r="A68" s="96"/>
      <c r="B68" s="96" t="s">
        <v>93</v>
      </c>
      <c r="C68" s="96" t="s">
        <v>94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 t="s">
        <v>120</v>
      </c>
      <c r="R68" s="96"/>
      <c r="S68" s="96"/>
      <c r="T68" s="96"/>
      <c r="U68" s="96"/>
      <c r="V68" s="96"/>
      <c r="W68" s="96"/>
      <c r="X68" s="96"/>
      <c r="Y68" s="96"/>
      <c r="Z68" s="96"/>
    </row>
    <row r="69" spans="1:26" x14ac:dyDescent="0.25">
      <c r="A69" s="96" t="s">
        <v>24</v>
      </c>
      <c r="B69" s="96">
        <v>4.92</v>
      </c>
      <c r="C69" s="96">
        <v>4.8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 t="s">
        <v>24</v>
      </c>
      <c r="R69" s="96"/>
      <c r="S69" s="96">
        <v>4.76</v>
      </c>
      <c r="T69" s="96"/>
      <c r="U69" s="96"/>
      <c r="V69" s="96"/>
      <c r="W69" s="96"/>
      <c r="X69" s="96"/>
      <c r="Y69" s="96"/>
      <c r="Z69" s="96"/>
    </row>
    <row r="70" spans="1:26" x14ac:dyDescent="0.25">
      <c r="A70" s="96" t="s">
        <v>25</v>
      </c>
      <c r="B70" s="96">
        <v>4.7</v>
      </c>
      <c r="C70" s="96">
        <v>4.5999999999999996</v>
      </c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 t="s">
        <v>25</v>
      </c>
      <c r="R70" s="96"/>
      <c r="S70" s="96">
        <v>4.55</v>
      </c>
      <c r="T70" s="96"/>
      <c r="U70" s="96"/>
      <c r="V70" s="96"/>
      <c r="W70" s="96"/>
      <c r="X70" s="96"/>
      <c r="Y70" s="96"/>
      <c r="Z70" s="96"/>
    </row>
    <row r="71" spans="1:26" x14ac:dyDescent="0.25">
      <c r="A71" s="96" t="s">
        <v>26</v>
      </c>
      <c r="B71" s="96">
        <v>4.3</v>
      </c>
      <c r="C71" s="96">
        <v>4.4000000000000004</v>
      </c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 t="s">
        <v>26</v>
      </c>
      <c r="R71" s="96">
        <v>4.4400000000000004</v>
      </c>
      <c r="S71" s="96">
        <v>4.41</v>
      </c>
      <c r="T71" s="96"/>
      <c r="U71" s="96"/>
      <c r="V71" s="96"/>
      <c r="W71" s="96"/>
      <c r="X71" s="96"/>
      <c r="Y71" s="96"/>
      <c r="Z71" s="96"/>
    </row>
    <row r="72" spans="1:26" x14ac:dyDescent="0.25">
      <c r="A72" s="96" t="s">
        <v>27</v>
      </c>
      <c r="B72" s="96">
        <v>4.8</v>
      </c>
      <c r="C72" s="96">
        <v>4.7</v>
      </c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 t="s">
        <v>27</v>
      </c>
      <c r="R72" s="96">
        <v>4.66</v>
      </c>
      <c r="S72" s="96">
        <v>4.6900000000000004</v>
      </c>
      <c r="T72" s="96" t="s">
        <v>66</v>
      </c>
      <c r="U72" s="96"/>
      <c r="V72" s="96"/>
      <c r="W72" s="96"/>
      <c r="X72" s="96"/>
      <c r="Y72" s="96"/>
      <c r="Z72" s="96"/>
    </row>
    <row r="73" spans="1:26" x14ac:dyDescent="0.25">
      <c r="A73" s="96" t="s">
        <v>28</v>
      </c>
      <c r="B73" s="96">
        <v>4.4000000000000004</v>
      </c>
      <c r="C73" s="96">
        <v>4.3</v>
      </c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 t="s">
        <v>28</v>
      </c>
      <c r="R73" s="96">
        <v>4.47</v>
      </c>
      <c r="S73" s="96">
        <v>4.5</v>
      </c>
      <c r="T73" s="96" t="s">
        <v>66</v>
      </c>
      <c r="U73" s="96"/>
      <c r="V73" s="96"/>
      <c r="W73" s="96"/>
      <c r="X73" s="96"/>
      <c r="Y73" s="96"/>
      <c r="Z73" s="96"/>
    </row>
    <row r="74" spans="1:26" x14ac:dyDescent="0.25">
      <c r="A74" s="96" t="s">
        <v>29</v>
      </c>
      <c r="B74" s="96">
        <v>4.4000000000000004</v>
      </c>
      <c r="C74" s="96">
        <v>4.4000000000000004</v>
      </c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 t="s">
        <v>29</v>
      </c>
      <c r="R74" s="96">
        <v>4.54</v>
      </c>
      <c r="S74" s="96">
        <v>4.55</v>
      </c>
      <c r="T74" s="96" t="s">
        <v>66</v>
      </c>
      <c r="U74" s="96"/>
      <c r="V74" s="96"/>
      <c r="W74" s="96"/>
      <c r="X74" s="96"/>
      <c r="Y74" s="96"/>
      <c r="Z74" s="96"/>
    </row>
    <row r="75" spans="1:26" x14ac:dyDescent="0.25">
      <c r="A75" s="96" t="s">
        <v>30</v>
      </c>
      <c r="B75" s="96">
        <v>4.5</v>
      </c>
      <c r="C75" s="96">
        <v>4.4000000000000004</v>
      </c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 t="s">
        <v>30</v>
      </c>
      <c r="R75" s="96">
        <v>4.29</v>
      </c>
      <c r="S75" s="96">
        <v>4.26</v>
      </c>
      <c r="T75" s="96"/>
      <c r="U75" s="96"/>
      <c r="V75" s="96"/>
      <c r="W75" s="96"/>
      <c r="X75" s="96"/>
      <c r="Y75" s="96"/>
      <c r="Z75" s="96"/>
    </row>
    <row r="76" spans="1:26" x14ac:dyDescent="0.25">
      <c r="A76" s="96" t="s">
        <v>31</v>
      </c>
      <c r="B76" s="96">
        <v>4.5</v>
      </c>
      <c r="C76" s="96">
        <v>4.3</v>
      </c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 t="s">
        <v>31</v>
      </c>
      <c r="R76" s="96">
        <v>4.4400000000000004</v>
      </c>
      <c r="S76" s="96">
        <v>4.2699999999999996</v>
      </c>
      <c r="T76" s="96"/>
      <c r="U76" s="96"/>
      <c r="V76" s="96"/>
      <c r="W76" s="96"/>
      <c r="X76" s="96"/>
      <c r="Y76" s="96"/>
      <c r="Z76" s="96"/>
    </row>
    <row r="77" spans="1:26" x14ac:dyDescent="0.25">
      <c r="A77" s="96" t="s">
        <v>32</v>
      </c>
      <c r="B77" s="96">
        <v>4.07</v>
      </c>
      <c r="C77" s="96">
        <v>4.1399999999999997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 t="s">
        <v>32</v>
      </c>
      <c r="R77" s="96">
        <v>4.21</v>
      </c>
      <c r="S77" s="96">
        <v>4.18</v>
      </c>
      <c r="T77" s="96"/>
      <c r="U77" s="96"/>
      <c r="V77" s="96"/>
      <c r="W77" s="96" t="s">
        <v>47</v>
      </c>
      <c r="X77" s="96"/>
      <c r="Y77" s="96"/>
      <c r="Z77" s="96"/>
    </row>
    <row r="78" spans="1:26" x14ac:dyDescent="0.25">
      <c r="A78" s="96" t="s">
        <v>33</v>
      </c>
      <c r="B78" s="96">
        <v>4.1100000000000003</v>
      </c>
      <c r="C78" s="96">
        <v>4</v>
      </c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 t="s">
        <v>33</v>
      </c>
      <c r="R78" s="96">
        <v>3.89</v>
      </c>
      <c r="S78" s="96">
        <v>3.83</v>
      </c>
      <c r="T78" s="96"/>
      <c r="U78" s="96"/>
      <c r="V78" s="96"/>
      <c r="W78" s="96"/>
      <c r="X78" s="96"/>
      <c r="Y78" s="96"/>
      <c r="Z78" s="96"/>
    </row>
    <row r="79" spans="1:26" x14ac:dyDescent="0.25">
      <c r="A79" s="96" t="s">
        <v>34</v>
      </c>
      <c r="B79" s="96">
        <v>4.2</v>
      </c>
      <c r="C79" s="96">
        <v>3.7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 t="s">
        <v>34</v>
      </c>
      <c r="R79" s="96">
        <v>3.91</v>
      </c>
      <c r="S79" s="96">
        <v>4</v>
      </c>
      <c r="T79" s="96" t="s">
        <v>66</v>
      </c>
      <c r="U79" s="96"/>
      <c r="V79" s="96"/>
      <c r="W79" s="96"/>
      <c r="X79" s="96"/>
      <c r="Y79" s="96"/>
      <c r="Z79" s="96"/>
    </row>
    <row r="80" spans="1:26" x14ac:dyDescent="0.25">
      <c r="A80" s="96" t="s">
        <v>35</v>
      </c>
      <c r="B80" s="96">
        <v>4</v>
      </c>
      <c r="C80" s="96">
        <v>3.8</v>
      </c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 t="s">
        <v>35</v>
      </c>
      <c r="R80" s="96">
        <v>3.84</v>
      </c>
      <c r="S80" s="96">
        <v>3.96</v>
      </c>
      <c r="T80" s="96" t="s">
        <v>66</v>
      </c>
      <c r="U80" s="96"/>
      <c r="V80" s="96"/>
      <c r="W80" s="96"/>
      <c r="X80" s="96"/>
      <c r="Y80" s="96"/>
      <c r="Z80" s="96"/>
    </row>
    <row r="81" spans="1:26" x14ac:dyDescent="0.25">
      <c r="A81" s="96" t="s">
        <v>36</v>
      </c>
      <c r="B81" s="96">
        <v>4.7</v>
      </c>
      <c r="C81" s="96">
        <v>4.3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 t="s">
        <v>36</v>
      </c>
      <c r="R81" s="96">
        <v>4.43</v>
      </c>
      <c r="S81" s="96">
        <v>4.25</v>
      </c>
      <c r="T81" s="96"/>
      <c r="U81" s="96"/>
      <c r="V81" s="96"/>
      <c r="W81" s="96"/>
      <c r="X81" s="96"/>
      <c r="Y81" s="96"/>
      <c r="Z81" s="96"/>
    </row>
    <row r="82" spans="1:26" x14ac:dyDescent="0.25">
      <c r="A82" s="96" t="s">
        <v>37</v>
      </c>
      <c r="B82" s="96">
        <v>4.3</v>
      </c>
      <c r="C82" s="96">
        <v>3.6</v>
      </c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 t="s">
        <v>37</v>
      </c>
      <c r="R82" s="96">
        <v>3.84</v>
      </c>
      <c r="S82" s="96">
        <v>3.69</v>
      </c>
      <c r="T82" s="96"/>
      <c r="U82" s="96"/>
      <c r="V82" s="96"/>
      <c r="W82" s="96"/>
      <c r="X82" s="96"/>
      <c r="Y82" s="96"/>
      <c r="Z82" s="96"/>
    </row>
    <row r="83" spans="1:26" x14ac:dyDescent="0.25">
      <c r="A83" s="96" t="s">
        <v>121</v>
      </c>
      <c r="B83" s="96">
        <v>4.42</v>
      </c>
      <c r="C83" s="96">
        <v>4.25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x14ac:dyDescent="0.25">
      <c r="A85" s="96" t="s">
        <v>122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 t="s">
        <v>123</v>
      </c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x14ac:dyDescent="0.25">
      <c r="A86" s="96" t="s">
        <v>22</v>
      </c>
      <c r="B86" s="96">
        <v>8</v>
      </c>
      <c r="C86" s="96" t="s">
        <v>124</v>
      </c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x14ac:dyDescent="0.25">
      <c r="A87" s="96" t="s">
        <v>23</v>
      </c>
      <c r="B87" s="96">
        <v>8</v>
      </c>
      <c r="C87" s="96" t="s">
        <v>125</v>
      </c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x14ac:dyDescent="0.25">
      <c r="A88" s="96" t="s">
        <v>24</v>
      </c>
      <c r="B88" s="96">
        <v>9</v>
      </c>
      <c r="C88" s="96" t="s">
        <v>126</v>
      </c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x14ac:dyDescent="0.25">
      <c r="A89" s="96" t="s">
        <v>25</v>
      </c>
      <c r="B89" s="96">
        <v>8</v>
      </c>
      <c r="C89" s="96" t="s">
        <v>127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x14ac:dyDescent="0.25">
      <c r="A90" s="96" t="s">
        <v>26</v>
      </c>
      <c r="B90" s="96">
        <v>6</v>
      </c>
      <c r="C90" s="96" t="s">
        <v>128</v>
      </c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x14ac:dyDescent="0.25">
      <c r="A91" s="96" t="s">
        <v>27</v>
      </c>
      <c r="B91" s="96">
        <v>7</v>
      </c>
      <c r="C91" s="96" t="s">
        <v>129</v>
      </c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x14ac:dyDescent="0.25">
      <c r="A92" s="96" t="s">
        <v>28</v>
      </c>
      <c r="B92" s="96">
        <v>8</v>
      </c>
      <c r="C92" s="96" t="s">
        <v>130</v>
      </c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x14ac:dyDescent="0.25">
      <c r="A93" s="96" t="s">
        <v>29</v>
      </c>
      <c r="B93" s="96">
        <v>8</v>
      </c>
      <c r="C93" s="96" t="s">
        <v>131</v>
      </c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x14ac:dyDescent="0.25">
      <c r="A94" s="96" t="s">
        <v>30</v>
      </c>
      <c r="B94" s="96">
        <v>1</v>
      </c>
      <c r="C94" s="96" t="s">
        <v>132</v>
      </c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x14ac:dyDescent="0.25">
      <c r="A95" s="96" t="s">
        <v>31</v>
      </c>
      <c r="B95" s="96">
        <v>5</v>
      </c>
      <c r="C95" s="96" t="s">
        <v>133</v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x14ac:dyDescent="0.25">
      <c r="A96" s="96" t="s">
        <v>32</v>
      </c>
      <c r="B96" s="96">
        <v>4</v>
      </c>
      <c r="C96" s="96" t="s">
        <v>134</v>
      </c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x14ac:dyDescent="0.25">
      <c r="A97" s="96" t="s">
        <v>33</v>
      </c>
      <c r="B97" s="96">
        <v>1</v>
      </c>
      <c r="C97" s="96" t="s">
        <v>135</v>
      </c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x14ac:dyDescent="0.25">
      <c r="A98" s="96" t="s">
        <v>35</v>
      </c>
      <c r="B98" s="96">
        <v>1</v>
      </c>
      <c r="C98" s="96" t="s">
        <v>136</v>
      </c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x14ac:dyDescent="0.25">
      <c r="A99" s="96" t="s">
        <v>36</v>
      </c>
      <c r="B99" s="96">
        <v>4</v>
      </c>
      <c r="C99" s="96" t="s">
        <v>137</v>
      </c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x14ac:dyDescent="0.25">
      <c r="A100" s="96" t="s">
        <v>37</v>
      </c>
      <c r="B100" s="96">
        <v>1</v>
      </c>
      <c r="C100" s="96" t="s">
        <v>138</v>
      </c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</sheetData>
  <mergeCells count="11">
    <mergeCell ref="D8:D9"/>
    <mergeCell ref="E8:E9"/>
    <mergeCell ref="F8:T8"/>
    <mergeCell ref="U8:U9"/>
    <mergeCell ref="V8:W8"/>
    <mergeCell ref="A1:Y1"/>
    <mergeCell ref="A3:A4"/>
    <mergeCell ref="B3:B4"/>
    <mergeCell ref="C3:C4"/>
    <mergeCell ref="D3:G3"/>
    <mergeCell ref="H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opLeftCell="A5" workbookViewId="0">
      <selection activeCell="E24" sqref="E24"/>
    </sheetView>
  </sheetViews>
  <sheetFormatPr defaultRowHeight="15" x14ac:dyDescent="0.25"/>
  <cols>
    <col min="1" max="1" width="8.7109375" bestFit="1" customWidth="1"/>
    <col min="2" max="2" width="4" bestFit="1" customWidth="1"/>
    <col min="3" max="3" width="8.28515625" bestFit="1" customWidth="1"/>
    <col min="4" max="4" width="10.7109375" bestFit="1" customWidth="1"/>
    <col min="5" max="5" width="12.42578125" bestFit="1" customWidth="1"/>
    <col min="6" max="6" width="9.7109375" bestFit="1" customWidth="1"/>
    <col min="7" max="7" width="9" bestFit="1" customWidth="1"/>
    <col min="8" max="8" width="11.28515625" bestFit="1" customWidth="1"/>
    <col min="9" max="9" width="5.7109375" bestFit="1" customWidth="1"/>
    <col min="10" max="10" width="11.5703125" bestFit="1" customWidth="1"/>
    <col min="11" max="11" width="11.28515625" bestFit="1" customWidth="1"/>
    <col min="12" max="12" width="9.5703125" bestFit="1" customWidth="1"/>
    <col min="13" max="13" width="5.7109375" bestFit="1" customWidth="1"/>
    <col min="14" max="14" width="8.28515625" bestFit="1" customWidth="1"/>
    <col min="15" max="15" width="6.42578125" bestFit="1" customWidth="1"/>
    <col min="16" max="16" width="7.7109375" bestFit="1" customWidth="1"/>
    <col min="17" max="17" width="5.42578125" bestFit="1" customWidth="1"/>
    <col min="18" max="18" width="5" bestFit="1" customWidth="1"/>
    <col min="19" max="19" width="8.5703125" bestFit="1" customWidth="1"/>
    <col min="20" max="20" width="11.42578125" bestFit="1" customWidth="1"/>
    <col min="21" max="21" width="4.5703125" bestFit="1" customWidth="1"/>
    <col min="22" max="22" width="6.7109375" bestFit="1" customWidth="1"/>
    <col min="24" max="24" width="8.5703125" bestFit="1" customWidth="1"/>
    <col min="25" max="25" width="3" bestFit="1" customWidth="1"/>
  </cols>
  <sheetData>
    <row r="1" spans="1:25" x14ac:dyDescent="0.25">
      <c r="A1" s="100" t="s">
        <v>139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x14ac:dyDescent="0.25">
      <c r="A2" s="98"/>
      <c r="B2" s="98"/>
      <c r="C2" s="98"/>
      <c r="D2" s="98" t="s">
        <v>140</v>
      </c>
      <c r="E2" s="98" t="s">
        <v>141</v>
      </c>
      <c r="F2" s="98" t="s">
        <v>142</v>
      </c>
      <c r="G2" s="98" t="s">
        <v>143</v>
      </c>
      <c r="H2" s="98"/>
      <c r="I2" s="98"/>
      <c r="J2" s="98" t="s">
        <v>144</v>
      </c>
      <c r="K2" s="98"/>
      <c r="L2" s="98" t="s">
        <v>145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x14ac:dyDescent="0.25">
      <c r="A3" s="98" t="s">
        <v>22</v>
      </c>
      <c r="B3" s="98">
        <v>25</v>
      </c>
      <c r="C3" s="98"/>
      <c r="D3" s="98">
        <v>7</v>
      </c>
      <c r="E3" s="98">
        <v>15</v>
      </c>
      <c r="F3" s="98">
        <v>3</v>
      </c>
      <c r="G3" s="98">
        <v>36</v>
      </c>
      <c r="H3" s="98"/>
      <c r="I3" s="98"/>
      <c r="J3" s="98">
        <v>1</v>
      </c>
      <c r="K3" s="98"/>
      <c r="L3" s="98">
        <v>1</v>
      </c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x14ac:dyDescent="0.25">
      <c r="A4" s="98" t="s">
        <v>23</v>
      </c>
      <c r="B4" s="98">
        <v>24</v>
      </c>
      <c r="C4" s="98"/>
      <c r="D4" s="98">
        <v>7</v>
      </c>
      <c r="E4" s="98">
        <v>12</v>
      </c>
      <c r="F4" s="98">
        <v>5</v>
      </c>
      <c r="G4" s="98">
        <v>11</v>
      </c>
      <c r="H4" s="98"/>
      <c r="I4" s="98"/>
      <c r="J4" s="98"/>
      <c r="K4" s="98"/>
      <c r="L4" s="98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 t="s">
        <v>16</v>
      </c>
      <c r="Y5" s="97"/>
    </row>
    <row r="6" spans="1:25" x14ac:dyDescent="0.25">
      <c r="A6" s="98"/>
      <c r="B6" s="98"/>
      <c r="C6" s="98" t="s">
        <v>143</v>
      </c>
      <c r="D6" s="98" t="s">
        <v>0</v>
      </c>
      <c r="E6" s="98" t="s">
        <v>1</v>
      </c>
      <c r="F6" s="98" t="s">
        <v>2</v>
      </c>
      <c r="G6" s="98" t="s">
        <v>3</v>
      </c>
      <c r="H6" s="98" t="s">
        <v>4</v>
      </c>
      <c r="I6" s="98" t="s">
        <v>5</v>
      </c>
      <c r="J6" s="98" t="s">
        <v>6</v>
      </c>
      <c r="K6" s="98" t="s">
        <v>7</v>
      </c>
      <c r="L6" s="98" t="s">
        <v>146</v>
      </c>
      <c r="M6" s="98" t="s">
        <v>8</v>
      </c>
      <c r="N6" s="98" t="s">
        <v>9</v>
      </c>
      <c r="O6" s="98" t="s">
        <v>10</v>
      </c>
      <c r="P6" s="98" t="s">
        <v>11</v>
      </c>
      <c r="Q6" s="98" t="s">
        <v>12</v>
      </c>
      <c r="R6" s="98" t="s">
        <v>13</v>
      </c>
      <c r="S6" s="98" t="s">
        <v>14</v>
      </c>
      <c r="T6" s="98" t="s">
        <v>15</v>
      </c>
      <c r="U6" s="98"/>
      <c r="V6" s="97"/>
      <c r="W6" s="97"/>
      <c r="X6" s="97" t="s">
        <v>17</v>
      </c>
      <c r="Y6" s="97"/>
    </row>
    <row r="7" spans="1:25" x14ac:dyDescent="0.25">
      <c r="A7" s="98" t="s">
        <v>24</v>
      </c>
      <c r="B7" s="98">
        <v>25</v>
      </c>
      <c r="C7" s="98">
        <v>32</v>
      </c>
      <c r="D7" s="98">
        <v>4.41</v>
      </c>
      <c r="E7" s="98">
        <v>4.59</v>
      </c>
      <c r="F7" s="98">
        <v>4.17</v>
      </c>
      <c r="G7" s="98">
        <v>4.37</v>
      </c>
      <c r="H7" s="98"/>
      <c r="I7" s="98"/>
      <c r="J7" s="98">
        <v>3.97</v>
      </c>
      <c r="K7" s="98"/>
      <c r="L7" s="98">
        <v>4.3099999999999996</v>
      </c>
      <c r="M7" s="98"/>
      <c r="N7" s="98"/>
      <c r="O7" s="98"/>
      <c r="P7" s="98"/>
      <c r="Q7" s="98">
        <v>4.59</v>
      </c>
      <c r="R7" s="98">
        <v>4.76</v>
      </c>
      <c r="S7" s="98">
        <v>4.9000000000000004</v>
      </c>
      <c r="T7" s="98">
        <v>4.97</v>
      </c>
      <c r="U7" s="11">
        <v>4.5049999999999999</v>
      </c>
      <c r="V7" s="97"/>
      <c r="W7" s="97"/>
      <c r="X7" s="97">
        <v>1362</v>
      </c>
      <c r="Y7" s="97"/>
    </row>
    <row r="8" spans="1:25" x14ac:dyDescent="0.25">
      <c r="A8" s="98" t="s">
        <v>25</v>
      </c>
      <c r="B8" s="98">
        <v>26</v>
      </c>
      <c r="C8" s="98">
        <v>40</v>
      </c>
      <c r="D8" s="98">
        <v>4.37</v>
      </c>
      <c r="E8" s="98">
        <v>4.88</v>
      </c>
      <c r="F8" s="98">
        <v>4.2699999999999996</v>
      </c>
      <c r="G8" s="98">
        <v>4.7699999999999996</v>
      </c>
      <c r="H8" s="98"/>
      <c r="I8" s="98"/>
      <c r="J8" s="98">
        <v>4.42</v>
      </c>
      <c r="K8" s="98"/>
      <c r="L8" s="98">
        <v>4.8099999999999996</v>
      </c>
      <c r="M8" s="98"/>
      <c r="N8" s="98"/>
      <c r="O8" s="98"/>
      <c r="P8" s="98"/>
      <c r="Q8" s="98">
        <v>5</v>
      </c>
      <c r="R8" s="98">
        <v>5</v>
      </c>
      <c r="S8" s="98">
        <v>5</v>
      </c>
      <c r="T8" s="98">
        <v>5</v>
      </c>
      <c r="U8" s="11">
        <v>4.7837499999999995</v>
      </c>
      <c r="V8" s="97" t="s">
        <v>147</v>
      </c>
      <c r="W8" s="97"/>
      <c r="X8" s="97">
        <v>1272</v>
      </c>
      <c r="Y8" s="97"/>
    </row>
    <row r="9" spans="1:25" x14ac:dyDescent="0.25">
      <c r="A9" s="98" t="s">
        <v>26</v>
      </c>
      <c r="B9" s="98">
        <v>29</v>
      </c>
      <c r="C9" s="98">
        <v>40</v>
      </c>
      <c r="D9" s="98">
        <v>4.28</v>
      </c>
      <c r="E9" s="98">
        <v>4.55</v>
      </c>
      <c r="F9" s="98">
        <v>4.62</v>
      </c>
      <c r="G9" s="98">
        <v>4.0999999999999996</v>
      </c>
      <c r="H9" s="98"/>
      <c r="I9" s="98"/>
      <c r="J9" s="98">
        <v>4.41</v>
      </c>
      <c r="K9" s="98"/>
      <c r="L9" s="98">
        <v>4.34</v>
      </c>
      <c r="M9" s="98"/>
      <c r="N9" s="98"/>
      <c r="O9" s="98"/>
      <c r="P9" s="98"/>
      <c r="Q9" s="98">
        <v>4.72</v>
      </c>
      <c r="R9" s="98">
        <v>4.55</v>
      </c>
      <c r="S9" s="98">
        <v>4.62</v>
      </c>
      <c r="T9" s="98">
        <v>5</v>
      </c>
      <c r="U9" s="11">
        <v>4.5449999999999999</v>
      </c>
      <c r="V9" s="97"/>
      <c r="W9" s="97"/>
      <c r="X9" s="97">
        <v>872</v>
      </c>
      <c r="Y9" s="97"/>
    </row>
    <row r="10" spans="1:25" x14ac:dyDescent="0.25">
      <c r="A10" s="98" t="s">
        <v>27</v>
      </c>
      <c r="B10" s="98">
        <v>27</v>
      </c>
      <c r="C10" s="98">
        <v>27</v>
      </c>
      <c r="D10" s="98">
        <v>4.33</v>
      </c>
      <c r="E10" s="98">
        <v>4.3</v>
      </c>
      <c r="F10" s="98">
        <v>4.1500000000000004</v>
      </c>
      <c r="G10" s="98">
        <v>4.4800000000000004</v>
      </c>
      <c r="H10" s="98"/>
      <c r="I10" s="98"/>
      <c r="J10" s="98">
        <v>4.1100000000000003</v>
      </c>
      <c r="K10" s="98"/>
      <c r="L10" s="98">
        <v>4.1500000000000004</v>
      </c>
      <c r="M10" s="98"/>
      <c r="N10" s="98"/>
      <c r="O10" s="98"/>
      <c r="P10" s="98"/>
      <c r="Q10" s="98">
        <v>4.63</v>
      </c>
      <c r="R10" s="98">
        <v>4.63</v>
      </c>
      <c r="S10" s="98">
        <v>4.8099999999999996</v>
      </c>
      <c r="T10" s="98">
        <v>5</v>
      </c>
      <c r="U10" s="11">
        <v>4.4949999999999992</v>
      </c>
      <c r="V10" s="97"/>
      <c r="W10" s="97"/>
      <c r="X10" s="97">
        <v>1617</v>
      </c>
      <c r="Y10" s="97"/>
    </row>
    <row r="11" spans="1:25" x14ac:dyDescent="0.25">
      <c r="A11" s="98" t="s">
        <v>28</v>
      </c>
      <c r="B11" s="98">
        <v>26</v>
      </c>
      <c r="C11" s="98">
        <v>36</v>
      </c>
      <c r="D11" s="98">
        <v>4.57</v>
      </c>
      <c r="E11" s="98">
        <v>4.57</v>
      </c>
      <c r="F11" s="98">
        <v>3.92</v>
      </c>
      <c r="G11" s="98">
        <v>4.08</v>
      </c>
      <c r="H11" s="98"/>
      <c r="I11" s="98">
        <v>4.62</v>
      </c>
      <c r="J11" s="98">
        <v>3.58</v>
      </c>
      <c r="K11" s="98"/>
      <c r="L11" s="98">
        <v>4.08</v>
      </c>
      <c r="M11" s="98"/>
      <c r="N11" s="98"/>
      <c r="O11" s="98"/>
      <c r="P11" s="98"/>
      <c r="Q11" s="98">
        <v>4.1500000000000004</v>
      </c>
      <c r="R11" s="98">
        <v>4.42</v>
      </c>
      <c r="S11" s="98">
        <v>4.7699999999999996</v>
      </c>
      <c r="T11" s="98">
        <v>4.7300000000000004</v>
      </c>
      <c r="U11" s="11">
        <v>4.261111111111112</v>
      </c>
      <c r="V11" s="97" t="s">
        <v>148</v>
      </c>
      <c r="W11" s="97"/>
      <c r="X11" s="97">
        <v>998</v>
      </c>
      <c r="Y11" s="97">
        <v>13</v>
      </c>
    </row>
    <row r="12" spans="1:25" x14ac:dyDescent="0.25">
      <c r="A12" s="98" t="s">
        <v>29</v>
      </c>
      <c r="B12" s="98">
        <v>28</v>
      </c>
      <c r="C12" s="98">
        <v>40</v>
      </c>
      <c r="D12" s="98">
        <v>4.57</v>
      </c>
      <c r="E12" s="98">
        <v>4.57</v>
      </c>
      <c r="F12" s="98">
        <v>4</v>
      </c>
      <c r="G12" s="98">
        <v>4.32</v>
      </c>
      <c r="H12" s="98"/>
      <c r="I12" s="98">
        <v>4.3600000000000003</v>
      </c>
      <c r="J12" s="98">
        <v>4.32</v>
      </c>
      <c r="K12" s="98"/>
      <c r="L12" s="98">
        <v>4.1100000000000003</v>
      </c>
      <c r="M12" s="98"/>
      <c r="N12" s="98"/>
      <c r="O12" s="98"/>
      <c r="P12" s="98"/>
      <c r="Q12" s="98">
        <v>4.71</v>
      </c>
      <c r="R12" s="98">
        <v>4.8600000000000003</v>
      </c>
      <c r="S12" s="98">
        <v>5</v>
      </c>
      <c r="T12" s="98">
        <v>5</v>
      </c>
      <c r="U12" s="11">
        <v>4.5199999999999996</v>
      </c>
      <c r="V12" s="97"/>
      <c r="W12" s="97"/>
      <c r="X12" s="97">
        <v>1523</v>
      </c>
      <c r="Y12" s="97">
        <v>2</v>
      </c>
    </row>
    <row r="13" spans="1:25" x14ac:dyDescent="0.25">
      <c r="A13" s="98" t="s">
        <v>30</v>
      </c>
      <c r="B13" s="98">
        <v>26</v>
      </c>
      <c r="C13" s="98">
        <v>37</v>
      </c>
      <c r="D13" s="98">
        <v>3.96</v>
      </c>
      <c r="E13" s="98">
        <v>4.12</v>
      </c>
      <c r="F13" s="98">
        <v>3.77</v>
      </c>
      <c r="G13" s="98">
        <v>3.88</v>
      </c>
      <c r="H13" s="98">
        <v>4.3099999999999996</v>
      </c>
      <c r="I13" s="98">
        <v>4.2300000000000004</v>
      </c>
      <c r="J13" s="98">
        <v>3.73</v>
      </c>
      <c r="K13" s="98">
        <v>4.58</v>
      </c>
      <c r="L13" s="98">
        <v>3.85</v>
      </c>
      <c r="M13" s="98"/>
      <c r="N13" s="98"/>
      <c r="O13" s="98"/>
      <c r="P13" s="98"/>
      <c r="Q13" s="98">
        <v>4.2699999999999996</v>
      </c>
      <c r="R13" s="98">
        <v>4.2300000000000004</v>
      </c>
      <c r="S13" s="98">
        <v>4.6900000000000004</v>
      </c>
      <c r="T13" s="98">
        <v>4.8099999999999996</v>
      </c>
      <c r="U13" s="11">
        <v>4.2136363636363647</v>
      </c>
      <c r="V13" s="97"/>
      <c r="W13" s="97"/>
      <c r="X13" s="97">
        <v>1596</v>
      </c>
      <c r="Y13" s="97"/>
    </row>
    <row r="14" spans="1:25" x14ac:dyDescent="0.25">
      <c r="A14" s="98" t="s">
        <v>31</v>
      </c>
      <c r="B14" s="98">
        <v>26</v>
      </c>
      <c r="C14" s="98">
        <v>28</v>
      </c>
      <c r="D14" s="98">
        <v>4.2699999999999996</v>
      </c>
      <c r="E14" s="98">
        <v>3.88</v>
      </c>
      <c r="F14" s="98">
        <v>4</v>
      </c>
      <c r="G14" s="98">
        <v>3.69</v>
      </c>
      <c r="H14" s="98">
        <v>3.88</v>
      </c>
      <c r="I14" s="98">
        <v>3.85</v>
      </c>
      <c r="J14" s="98">
        <v>3.31</v>
      </c>
      <c r="K14" s="98">
        <v>4.58</v>
      </c>
      <c r="L14" s="98">
        <v>3.31</v>
      </c>
      <c r="M14" s="98"/>
      <c r="N14" s="98"/>
      <c r="O14" s="98"/>
      <c r="P14" s="98"/>
      <c r="Q14" s="98">
        <v>4.3099999999999996</v>
      </c>
      <c r="R14" s="98">
        <v>4.38</v>
      </c>
      <c r="S14" s="98">
        <v>4.7300000000000004</v>
      </c>
      <c r="T14" s="98">
        <v>4.92</v>
      </c>
      <c r="U14" s="11">
        <v>4.0872727272727278</v>
      </c>
      <c r="V14" s="97"/>
      <c r="W14" s="97"/>
      <c r="X14" s="97">
        <v>1276</v>
      </c>
      <c r="Y14" s="97">
        <v>41</v>
      </c>
    </row>
    <row r="15" spans="1:25" x14ac:dyDescent="0.25">
      <c r="A15" s="98" t="s">
        <v>32</v>
      </c>
      <c r="B15" s="98">
        <v>23</v>
      </c>
      <c r="C15" s="98">
        <v>20</v>
      </c>
      <c r="D15" s="98">
        <v>4.1399999999999997</v>
      </c>
      <c r="E15" s="98">
        <v>4.09</v>
      </c>
      <c r="F15" s="98">
        <v>4.18</v>
      </c>
      <c r="G15" s="98">
        <v>4.17</v>
      </c>
      <c r="H15" s="98">
        <v>4.1399999999999997</v>
      </c>
      <c r="I15" s="98">
        <v>4</v>
      </c>
      <c r="J15" s="98">
        <v>3.95</v>
      </c>
      <c r="K15" s="98">
        <v>4.68</v>
      </c>
      <c r="L15" s="98">
        <v>4.09</v>
      </c>
      <c r="M15" s="98"/>
      <c r="N15" s="98"/>
      <c r="O15" s="98"/>
      <c r="P15" s="98"/>
      <c r="Q15" s="98">
        <v>4.32</v>
      </c>
      <c r="R15" s="98">
        <v>4.41</v>
      </c>
      <c r="S15" s="98">
        <v>4.59</v>
      </c>
      <c r="T15" s="98">
        <v>4.57</v>
      </c>
      <c r="U15" s="11">
        <v>4.2818181818181822</v>
      </c>
      <c r="V15" s="97"/>
      <c r="W15" s="97"/>
      <c r="X15" s="97">
        <v>122</v>
      </c>
      <c r="Y15" s="97"/>
    </row>
    <row r="16" spans="1:25" x14ac:dyDescent="0.25">
      <c r="A16" s="98" t="s">
        <v>33</v>
      </c>
      <c r="B16" s="98">
        <v>25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1"/>
      <c r="V16" s="97" t="s">
        <v>149</v>
      </c>
      <c r="W16" s="97"/>
      <c r="X16" s="97"/>
      <c r="Y16" s="97"/>
    </row>
    <row r="17" spans="1:25" x14ac:dyDescent="0.25">
      <c r="A17" s="98" t="s">
        <v>34</v>
      </c>
      <c r="B17" s="98">
        <v>22</v>
      </c>
      <c r="C17" s="98">
        <v>28</v>
      </c>
      <c r="D17" s="98">
        <v>4.5</v>
      </c>
      <c r="E17" s="98">
        <v>4.55</v>
      </c>
      <c r="F17" s="98">
        <v>4.18</v>
      </c>
      <c r="G17" s="98">
        <v>4.32</v>
      </c>
      <c r="H17" s="98">
        <v>4.59</v>
      </c>
      <c r="I17" s="98">
        <v>4.2300000000000004</v>
      </c>
      <c r="J17" s="98">
        <v>4.05</v>
      </c>
      <c r="K17" s="98">
        <v>4.68</v>
      </c>
      <c r="L17" s="98"/>
      <c r="M17" s="98">
        <v>3.82</v>
      </c>
      <c r="N17" s="98">
        <v>4.45</v>
      </c>
      <c r="O17" s="98">
        <v>4.1399999999999997</v>
      </c>
      <c r="P17" s="98">
        <v>4.18</v>
      </c>
      <c r="Q17" s="98">
        <v>4.6399999999999997</v>
      </c>
      <c r="R17" s="98">
        <v>4.55</v>
      </c>
      <c r="S17" s="98">
        <v>4.6399999999999997</v>
      </c>
      <c r="T17" s="98">
        <v>4.7699999999999996</v>
      </c>
      <c r="U17" s="11">
        <v>4.3742857142857137</v>
      </c>
      <c r="V17" s="97"/>
      <c r="W17" s="97"/>
      <c r="X17" s="97">
        <v>939</v>
      </c>
      <c r="Y17" s="97"/>
    </row>
    <row r="18" spans="1:25" x14ac:dyDescent="0.25">
      <c r="A18" s="98" t="s">
        <v>35</v>
      </c>
      <c r="B18" s="98">
        <v>21</v>
      </c>
      <c r="C18" s="98">
        <v>17</v>
      </c>
      <c r="D18" s="98">
        <v>4.05</v>
      </c>
      <c r="E18" s="98">
        <v>3.86</v>
      </c>
      <c r="F18" s="98">
        <v>3.95</v>
      </c>
      <c r="G18" s="98">
        <v>3.81</v>
      </c>
      <c r="H18" s="98">
        <v>3.52</v>
      </c>
      <c r="I18" s="98">
        <v>3.48</v>
      </c>
      <c r="J18" s="98">
        <v>3.48</v>
      </c>
      <c r="K18" s="98">
        <v>4.67</v>
      </c>
      <c r="L18" s="98"/>
      <c r="M18" s="98">
        <v>3.29</v>
      </c>
      <c r="N18" s="98">
        <v>3.62</v>
      </c>
      <c r="O18" s="98">
        <v>3.14</v>
      </c>
      <c r="P18" s="98">
        <v>3.57</v>
      </c>
      <c r="Q18" s="98">
        <v>4.62</v>
      </c>
      <c r="R18" s="98">
        <v>3.95</v>
      </c>
      <c r="S18" s="98">
        <v>4.24</v>
      </c>
      <c r="T18" s="98">
        <v>5</v>
      </c>
      <c r="U18" s="11">
        <v>3.8814285714285712</v>
      </c>
      <c r="V18" s="97"/>
      <c r="W18" s="97"/>
      <c r="X18" s="97">
        <v>807</v>
      </c>
      <c r="Y18" s="97">
        <v>3</v>
      </c>
    </row>
    <row r="19" spans="1:25" x14ac:dyDescent="0.25">
      <c r="A19" s="98" t="s">
        <v>36</v>
      </c>
      <c r="B19" s="98">
        <v>26</v>
      </c>
      <c r="C19" s="98">
        <v>32</v>
      </c>
      <c r="D19" s="98">
        <v>4.42</v>
      </c>
      <c r="E19" s="98">
        <v>3.96</v>
      </c>
      <c r="F19" s="98">
        <v>4.1900000000000004</v>
      </c>
      <c r="G19" s="98">
        <v>3.96</v>
      </c>
      <c r="H19" s="98">
        <v>4.04</v>
      </c>
      <c r="I19" s="98">
        <v>3.88</v>
      </c>
      <c r="J19" s="98">
        <v>3.08</v>
      </c>
      <c r="K19" s="98">
        <v>4.6900000000000004</v>
      </c>
      <c r="L19" s="98"/>
      <c r="M19" s="98">
        <v>3.62</v>
      </c>
      <c r="N19" s="98">
        <v>3.73</v>
      </c>
      <c r="O19" s="98">
        <v>2.85</v>
      </c>
      <c r="P19" s="98">
        <v>3.15</v>
      </c>
      <c r="Q19" s="98">
        <v>4.6900000000000004</v>
      </c>
      <c r="R19" s="98">
        <v>4.3499999999999996</v>
      </c>
      <c r="S19" s="98">
        <v>4.8099999999999996</v>
      </c>
      <c r="T19" s="98">
        <v>5</v>
      </c>
      <c r="U19" s="11">
        <v>4.0028571428571427</v>
      </c>
      <c r="V19" s="97" t="s">
        <v>150</v>
      </c>
      <c r="W19" s="97"/>
      <c r="X19" s="97">
        <v>1765</v>
      </c>
      <c r="Y19" s="97">
        <v>11</v>
      </c>
    </row>
    <row r="20" spans="1:25" x14ac:dyDescent="0.25">
      <c r="A20" s="98" t="s">
        <v>37</v>
      </c>
      <c r="B20" s="98">
        <v>24</v>
      </c>
      <c r="C20" s="98">
        <v>65</v>
      </c>
      <c r="D20" s="98">
        <v>4.42</v>
      </c>
      <c r="E20" s="98">
        <v>4.33</v>
      </c>
      <c r="F20" s="98">
        <v>4.21</v>
      </c>
      <c r="G20" s="98">
        <v>4.21</v>
      </c>
      <c r="H20" s="98">
        <v>4.67</v>
      </c>
      <c r="I20" s="98">
        <v>4.29</v>
      </c>
      <c r="J20" s="98">
        <v>4</v>
      </c>
      <c r="K20" s="98">
        <v>4.79</v>
      </c>
      <c r="L20" s="98"/>
      <c r="M20" s="98">
        <v>3.83</v>
      </c>
      <c r="N20" s="98">
        <v>4.25</v>
      </c>
      <c r="O20" s="98">
        <v>3.92</v>
      </c>
      <c r="P20" s="98">
        <v>4</v>
      </c>
      <c r="Q20" s="98">
        <v>4.63</v>
      </c>
      <c r="R20" s="98">
        <v>4.5</v>
      </c>
      <c r="S20" s="98">
        <v>4.71</v>
      </c>
      <c r="T20" s="98">
        <v>5</v>
      </c>
      <c r="U20" s="11">
        <v>4.3578571428571431</v>
      </c>
      <c r="V20" s="97"/>
      <c r="W20" s="97"/>
      <c r="X20" s="97">
        <v>2012</v>
      </c>
      <c r="Y20" s="97">
        <v>20</v>
      </c>
    </row>
    <row r="21" spans="1:25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7"/>
      <c r="W21" s="97"/>
      <c r="X21" s="97"/>
      <c r="Y21" s="97"/>
    </row>
    <row r="22" spans="1:25" x14ac:dyDescent="0.25">
      <c r="A22" s="98"/>
      <c r="B22" s="98">
        <v>403</v>
      </c>
      <c r="C22" s="98"/>
      <c r="D22" s="11">
        <v>4.33</v>
      </c>
      <c r="E22" s="11">
        <v>4.3269230769230766</v>
      </c>
      <c r="F22" s="11">
        <v>4.1238461538461539</v>
      </c>
      <c r="G22" s="11">
        <v>4.1661538461538461</v>
      </c>
      <c r="H22" s="11">
        <v>4.1642857142857137</v>
      </c>
      <c r="I22" s="11">
        <v>4.1044444444444448</v>
      </c>
      <c r="J22" s="11">
        <v>3.8776923076923073</v>
      </c>
      <c r="K22" s="11">
        <v>4.6671428571428573</v>
      </c>
      <c r="L22" s="11">
        <v>4.1166666666666663</v>
      </c>
      <c r="M22" s="11">
        <v>3.64</v>
      </c>
      <c r="N22" s="11">
        <v>4.0125000000000002</v>
      </c>
      <c r="O22" s="11">
        <v>3.5124999999999997</v>
      </c>
      <c r="P22" s="11">
        <v>3.7250000000000001</v>
      </c>
      <c r="Q22" s="11">
        <v>4.5599999999999996</v>
      </c>
      <c r="R22" s="11">
        <v>4.5069230769230781</v>
      </c>
      <c r="S22" s="11">
        <v>4.7315384615384621</v>
      </c>
      <c r="T22" s="11">
        <v>4.905384615384615</v>
      </c>
      <c r="U22" s="11">
        <v>4.3314628427128428</v>
      </c>
      <c r="V22" s="97"/>
      <c r="W22" s="97"/>
      <c r="X22" s="97"/>
      <c r="Y22" s="9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7" workbookViewId="0">
      <selection activeCell="B35" sqref="B35:M35"/>
    </sheetView>
  </sheetViews>
  <sheetFormatPr defaultRowHeight="15" x14ac:dyDescent="0.25"/>
  <cols>
    <col min="1" max="1" width="20.28515625" customWidth="1"/>
    <col min="2" max="2" width="8" bestFit="1" customWidth="1"/>
    <col min="3" max="4" width="9" bestFit="1" customWidth="1"/>
    <col min="5" max="5" width="9.5703125" bestFit="1" customWidth="1"/>
    <col min="6" max="6" width="8.7109375" bestFit="1" customWidth="1"/>
    <col min="7" max="7" width="10.28515625" customWidth="1"/>
    <col min="8" max="8" width="16.28515625" bestFit="1" customWidth="1"/>
    <col min="9" max="12" width="5" bestFit="1" customWidth="1"/>
  </cols>
  <sheetData>
    <row r="1" spans="1:12" ht="15.75" x14ac:dyDescent="0.25">
      <c r="A1" s="101" t="s">
        <v>151</v>
      </c>
    </row>
    <row r="2" spans="1:12" ht="15.75" x14ac:dyDescent="0.25">
      <c r="A2" s="102"/>
    </row>
    <row r="3" spans="1:12" x14ac:dyDescent="0.25">
      <c r="A3" s="103"/>
    </row>
    <row r="4" spans="1:12" x14ac:dyDescent="0.25">
      <c r="A4" s="375" t="s">
        <v>152</v>
      </c>
      <c r="B4" s="375"/>
      <c r="C4" s="375"/>
      <c r="D4" s="375"/>
      <c r="E4" s="375"/>
      <c r="F4" s="375"/>
      <c r="G4" s="375"/>
      <c r="H4" s="377"/>
    </row>
    <row r="5" spans="1:12" ht="15.75" thickBot="1" x14ac:dyDescent="0.3">
      <c r="A5" s="376" t="s">
        <v>153</v>
      </c>
      <c r="B5" s="376"/>
      <c r="C5" s="376"/>
      <c r="D5" s="376"/>
      <c r="E5" s="376"/>
      <c r="F5" s="376"/>
      <c r="G5" s="376"/>
      <c r="H5" s="378"/>
    </row>
    <row r="6" spans="1:12" ht="23.25" x14ac:dyDescent="0.25">
      <c r="A6" s="379"/>
      <c r="B6" s="382" t="s">
        <v>87</v>
      </c>
      <c r="C6" s="118" t="s">
        <v>154</v>
      </c>
      <c r="D6" s="118" t="s">
        <v>156</v>
      </c>
      <c r="E6" s="382" t="s">
        <v>142</v>
      </c>
      <c r="F6" s="118" t="s">
        <v>157</v>
      </c>
      <c r="G6" s="118" t="s">
        <v>159</v>
      </c>
      <c r="H6" s="382" t="s">
        <v>162</v>
      </c>
      <c r="I6" s="99"/>
      <c r="J6" s="99"/>
      <c r="K6" s="99"/>
      <c r="L6" s="99"/>
    </row>
    <row r="7" spans="1:12" ht="57" x14ac:dyDescent="0.25">
      <c r="A7" s="380"/>
      <c r="B7" s="383"/>
      <c r="C7" s="118" t="s">
        <v>155</v>
      </c>
      <c r="D7" s="118" t="s">
        <v>142</v>
      </c>
      <c r="E7" s="383"/>
      <c r="F7" s="118" t="s">
        <v>158</v>
      </c>
      <c r="G7" s="118" t="s">
        <v>160</v>
      </c>
      <c r="H7" s="383"/>
      <c r="I7" s="99"/>
      <c r="J7" s="99"/>
      <c r="K7" s="99"/>
      <c r="L7" s="99"/>
    </row>
    <row r="8" spans="1:12" ht="46.5" thickBot="1" x14ac:dyDescent="0.3">
      <c r="A8" s="381"/>
      <c r="B8" s="384"/>
      <c r="C8" s="106"/>
      <c r="D8" s="106"/>
      <c r="E8" s="384"/>
      <c r="F8" s="119"/>
      <c r="G8" s="120" t="s">
        <v>161</v>
      </c>
      <c r="H8" s="384"/>
      <c r="I8" s="99"/>
      <c r="J8" s="99"/>
      <c r="K8" s="99"/>
      <c r="L8" s="99"/>
    </row>
    <row r="9" spans="1:12" ht="15.75" thickBot="1" x14ac:dyDescent="0.3">
      <c r="A9" s="112" t="s">
        <v>22</v>
      </c>
      <c r="B9" s="105">
        <v>26</v>
      </c>
      <c r="C9" s="105">
        <v>6</v>
      </c>
      <c r="D9" s="105">
        <v>10</v>
      </c>
      <c r="E9" s="105">
        <v>10</v>
      </c>
      <c r="F9" s="105">
        <v>0</v>
      </c>
      <c r="G9" s="105">
        <v>0</v>
      </c>
      <c r="H9" s="105" t="s">
        <v>163</v>
      </c>
      <c r="I9" s="99"/>
      <c r="J9" s="99"/>
      <c r="K9" s="99"/>
      <c r="L9" s="99"/>
    </row>
    <row r="10" spans="1:12" ht="15.75" thickBot="1" x14ac:dyDescent="0.3">
      <c r="A10" s="112" t="s">
        <v>23</v>
      </c>
      <c r="B10" s="105">
        <v>28</v>
      </c>
      <c r="C10" s="105">
        <v>7</v>
      </c>
      <c r="D10" s="105">
        <v>19</v>
      </c>
      <c r="E10" s="105">
        <v>2</v>
      </c>
      <c r="F10" s="105">
        <v>0</v>
      </c>
      <c r="G10" s="105">
        <v>0</v>
      </c>
      <c r="H10" s="105" t="s">
        <v>163</v>
      </c>
      <c r="I10" s="99"/>
      <c r="J10" s="99"/>
      <c r="K10" s="99"/>
      <c r="L10" s="99"/>
    </row>
    <row r="11" spans="1:12" ht="15.75" thickBot="1" x14ac:dyDescent="0.3">
      <c r="A11" s="112" t="s">
        <v>24</v>
      </c>
      <c r="B11" s="105">
        <v>26</v>
      </c>
      <c r="C11" s="105">
        <v>7</v>
      </c>
      <c r="D11" s="105">
        <v>15</v>
      </c>
      <c r="E11" s="105">
        <v>4</v>
      </c>
      <c r="F11" s="107">
        <v>0</v>
      </c>
      <c r="G11" s="107">
        <v>0</v>
      </c>
      <c r="H11" s="105" t="s">
        <v>164</v>
      </c>
      <c r="I11" s="99"/>
      <c r="J11" s="99"/>
      <c r="K11" s="99"/>
      <c r="L11" s="99"/>
    </row>
    <row r="12" spans="1:12" ht="15.75" thickBot="1" x14ac:dyDescent="0.3">
      <c r="A12" s="112" t="s">
        <v>25</v>
      </c>
      <c r="B12" s="105">
        <v>26</v>
      </c>
      <c r="C12" s="105">
        <v>7</v>
      </c>
      <c r="D12" s="105">
        <v>11</v>
      </c>
      <c r="E12" s="105">
        <v>8</v>
      </c>
      <c r="F12" s="105">
        <v>0</v>
      </c>
      <c r="G12" s="105">
        <v>0</v>
      </c>
      <c r="H12" s="105" t="s">
        <v>165</v>
      </c>
      <c r="I12" s="99"/>
      <c r="J12" s="99"/>
      <c r="K12" s="99"/>
      <c r="L12" s="99"/>
    </row>
    <row r="13" spans="1:12" ht="15.75" thickBot="1" x14ac:dyDescent="0.3">
      <c r="A13" s="112" t="s">
        <v>26</v>
      </c>
      <c r="B13" s="105">
        <v>28</v>
      </c>
      <c r="C13" s="105">
        <v>4</v>
      </c>
      <c r="D13" s="105">
        <v>15</v>
      </c>
      <c r="E13" s="105">
        <v>8</v>
      </c>
      <c r="F13" s="105">
        <v>0</v>
      </c>
      <c r="G13" s="107">
        <v>1</v>
      </c>
      <c r="H13" s="105" t="s">
        <v>166</v>
      </c>
      <c r="I13" s="99"/>
      <c r="J13" s="99"/>
      <c r="K13" s="99"/>
      <c r="L13" s="99"/>
    </row>
    <row r="14" spans="1:12" ht="15.75" thickBot="1" x14ac:dyDescent="0.3">
      <c r="A14" s="112" t="s">
        <v>27</v>
      </c>
      <c r="B14" s="105">
        <v>31</v>
      </c>
      <c r="C14" s="105">
        <v>7</v>
      </c>
      <c r="D14" s="105">
        <v>15</v>
      </c>
      <c r="E14" s="105">
        <v>9</v>
      </c>
      <c r="F14" s="107">
        <v>1</v>
      </c>
      <c r="G14" s="105">
        <v>0</v>
      </c>
      <c r="H14" s="105" t="s">
        <v>167</v>
      </c>
      <c r="I14" s="99"/>
      <c r="J14" s="99"/>
      <c r="K14" s="99"/>
      <c r="L14" s="99"/>
    </row>
    <row r="15" spans="1:12" x14ac:dyDescent="0.25">
      <c r="A15" s="111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x14ac:dyDescent="0.25">
      <c r="A16" s="374" t="s">
        <v>168</v>
      </c>
      <c r="B16" s="374"/>
      <c r="C16" s="374"/>
      <c r="D16" s="374"/>
      <c r="E16" s="374"/>
      <c r="F16" s="374"/>
      <c r="G16" s="374"/>
      <c r="H16" s="374"/>
      <c r="I16" s="99"/>
      <c r="J16" s="99"/>
      <c r="K16" s="99"/>
      <c r="L16" s="99"/>
    </row>
    <row r="17" spans="1:12" ht="15.75" thickBot="1" x14ac:dyDescent="0.3">
      <c r="A17" s="111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15.75" thickBot="1" x14ac:dyDescent="0.3">
      <c r="A18" s="113" t="s">
        <v>169</v>
      </c>
      <c r="B18" s="108" t="s">
        <v>28</v>
      </c>
      <c r="C18" s="108" t="s">
        <v>29</v>
      </c>
      <c r="D18" s="108" t="s">
        <v>30</v>
      </c>
      <c r="E18" s="108" t="s">
        <v>31</v>
      </c>
      <c r="F18" s="108" t="s">
        <v>32</v>
      </c>
      <c r="G18" s="108" t="s">
        <v>33</v>
      </c>
      <c r="H18" s="108" t="s">
        <v>34</v>
      </c>
      <c r="I18" s="108" t="s">
        <v>35</v>
      </c>
      <c r="J18" s="108" t="s">
        <v>36</v>
      </c>
      <c r="K18" s="108" t="s">
        <v>37</v>
      </c>
      <c r="L18" s="108" t="s">
        <v>170</v>
      </c>
    </row>
    <row r="19" spans="1:12" ht="15.75" thickBot="1" x14ac:dyDescent="0.3">
      <c r="A19" s="114" t="s">
        <v>171</v>
      </c>
      <c r="B19" s="109">
        <v>4.7</v>
      </c>
      <c r="C19" s="109">
        <v>4.18</v>
      </c>
      <c r="D19" s="385">
        <v>4.26</v>
      </c>
      <c r="E19" s="385">
        <v>4.42</v>
      </c>
      <c r="F19" s="105">
        <v>4.41</v>
      </c>
      <c r="G19" s="105">
        <v>3.86</v>
      </c>
      <c r="H19" s="385">
        <v>4.3</v>
      </c>
      <c r="I19" s="385">
        <v>4.4800000000000004</v>
      </c>
      <c r="J19" s="105">
        <v>4.33</v>
      </c>
      <c r="K19" s="385">
        <v>3.85</v>
      </c>
      <c r="L19" s="105">
        <v>3.55</v>
      </c>
    </row>
    <row r="20" spans="1:12" ht="15.75" thickBot="1" x14ac:dyDescent="0.3">
      <c r="A20" s="114" t="s">
        <v>172</v>
      </c>
      <c r="B20" s="105">
        <v>4.6100000000000003</v>
      </c>
      <c r="C20" s="105">
        <v>3.8</v>
      </c>
      <c r="D20" s="386"/>
      <c r="E20" s="386"/>
      <c r="F20" s="105">
        <v>4.34</v>
      </c>
      <c r="G20" s="105">
        <v>4.2300000000000004</v>
      </c>
      <c r="H20" s="386"/>
      <c r="I20" s="386"/>
      <c r="J20" s="105">
        <v>4.25</v>
      </c>
      <c r="K20" s="386"/>
      <c r="L20" s="105">
        <v>3.6</v>
      </c>
    </row>
    <row r="21" spans="1:12" ht="15.75" thickBot="1" x14ac:dyDescent="0.3">
      <c r="A21" s="114" t="s">
        <v>173</v>
      </c>
      <c r="B21" s="105">
        <v>4.7</v>
      </c>
      <c r="C21" s="105">
        <v>4.2300000000000004</v>
      </c>
      <c r="D21" s="105">
        <v>4.3499999999999996</v>
      </c>
      <c r="E21" s="105">
        <v>4.29</v>
      </c>
      <c r="F21" s="105">
        <v>4.21</v>
      </c>
      <c r="G21" s="105">
        <v>3.83</v>
      </c>
      <c r="H21" s="105">
        <v>4</v>
      </c>
      <c r="I21" s="105">
        <v>4.5999999999999996</v>
      </c>
      <c r="J21" s="105">
        <v>4.25</v>
      </c>
      <c r="K21" s="105">
        <v>3.63</v>
      </c>
      <c r="L21" s="105">
        <v>3.5</v>
      </c>
    </row>
    <row r="22" spans="1:12" ht="15.75" thickBot="1" x14ac:dyDescent="0.3">
      <c r="A22" s="115" t="s">
        <v>174</v>
      </c>
      <c r="B22" s="107"/>
      <c r="C22" s="107"/>
      <c r="D22" s="105">
        <v>4.3</v>
      </c>
      <c r="E22" s="105">
        <v>4.46</v>
      </c>
      <c r="F22" s="105">
        <v>4.4800000000000004</v>
      </c>
      <c r="G22" s="105">
        <v>4.2300000000000004</v>
      </c>
      <c r="H22" s="105">
        <v>4.4000000000000004</v>
      </c>
      <c r="I22" s="105">
        <v>4.72</v>
      </c>
      <c r="J22" s="105">
        <v>4.46</v>
      </c>
      <c r="K22" s="105">
        <v>3.65</v>
      </c>
      <c r="L22" s="105">
        <v>3.7</v>
      </c>
    </row>
    <row r="23" spans="1:12" ht="15.75" thickBot="1" x14ac:dyDescent="0.3">
      <c r="A23" s="114" t="s">
        <v>6</v>
      </c>
      <c r="B23" s="105">
        <v>4.71</v>
      </c>
      <c r="C23" s="105">
        <v>3.93</v>
      </c>
      <c r="D23" s="105">
        <v>3.55</v>
      </c>
      <c r="E23" s="105">
        <v>3.83</v>
      </c>
      <c r="F23" s="105">
        <v>3.86</v>
      </c>
      <c r="G23" s="105">
        <v>3.43</v>
      </c>
      <c r="H23" s="105">
        <v>3.4</v>
      </c>
      <c r="I23" s="105">
        <v>4.16</v>
      </c>
      <c r="J23" s="105">
        <v>3.75</v>
      </c>
      <c r="K23" s="105">
        <v>2.7</v>
      </c>
      <c r="L23" s="105">
        <v>3.1</v>
      </c>
    </row>
    <row r="24" spans="1:12" ht="15.75" thickBot="1" x14ac:dyDescent="0.3">
      <c r="A24" s="115" t="s">
        <v>175</v>
      </c>
      <c r="B24" s="107"/>
      <c r="C24" s="107"/>
      <c r="D24" s="105">
        <v>5</v>
      </c>
      <c r="E24" s="105">
        <v>4.92</v>
      </c>
      <c r="F24" s="105">
        <v>5</v>
      </c>
      <c r="G24" s="105">
        <v>5</v>
      </c>
      <c r="H24" s="105">
        <v>5</v>
      </c>
      <c r="I24" s="105">
        <v>5</v>
      </c>
      <c r="J24" s="105">
        <v>5</v>
      </c>
      <c r="K24" s="105">
        <v>5</v>
      </c>
      <c r="L24" s="105">
        <v>5</v>
      </c>
    </row>
    <row r="25" spans="1:12" ht="15.75" thickBot="1" x14ac:dyDescent="0.3">
      <c r="A25" s="114" t="s">
        <v>176</v>
      </c>
      <c r="B25" s="105">
        <v>4.54</v>
      </c>
      <c r="C25" s="105">
        <v>4.16</v>
      </c>
      <c r="D25" s="105">
        <v>3.91</v>
      </c>
      <c r="E25" s="105">
        <v>4.04</v>
      </c>
      <c r="F25" s="105">
        <v>4.21</v>
      </c>
      <c r="G25" s="105">
        <v>3.8</v>
      </c>
      <c r="H25" s="105"/>
      <c r="I25" s="105"/>
      <c r="J25" s="105"/>
      <c r="K25" s="105"/>
      <c r="L25" s="105"/>
    </row>
    <row r="26" spans="1:12" ht="15.75" thickBot="1" x14ac:dyDescent="0.3">
      <c r="A26" s="114" t="s">
        <v>8</v>
      </c>
      <c r="B26" s="105"/>
      <c r="C26" s="105"/>
      <c r="D26" s="105"/>
      <c r="E26" s="105"/>
      <c r="F26" s="105"/>
      <c r="G26" s="105"/>
      <c r="H26" s="105">
        <v>3.6</v>
      </c>
      <c r="I26" s="105">
        <v>4.12</v>
      </c>
      <c r="J26" s="105">
        <v>3.71</v>
      </c>
      <c r="K26" s="105">
        <v>3.05</v>
      </c>
      <c r="L26" s="105">
        <v>3.1</v>
      </c>
    </row>
    <row r="27" spans="1:12" ht="15.75" thickBot="1" x14ac:dyDescent="0.3">
      <c r="A27" s="114" t="s">
        <v>9</v>
      </c>
      <c r="B27" s="105"/>
      <c r="C27" s="105"/>
      <c r="D27" s="105"/>
      <c r="E27" s="105"/>
      <c r="F27" s="105"/>
      <c r="G27" s="105"/>
      <c r="H27" s="105">
        <v>4</v>
      </c>
      <c r="I27" s="105">
        <v>4.3600000000000003</v>
      </c>
      <c r="J27" s="105">
        <v>4.08</v>
      </c>
      <c r="K27" s="105">
        <v>3</v>
      </c>
      <c r="L27" s="105">
        <v>3.1</v>
      </c>
    </row>
    <row r="28" spans="1:12" ht="15.75" thickBot="1" x14ac:dyDescent="0.3">
      <c r="A28" s="114" t="s">
        <v>10</v>
      </c>
      <c r="B28" s="105"/>
      <c r="C28" s="105"/>
      <c r="D28" s="105"/>
      <c r="E28" s="105"/>
      <c r="F28" s="105"/>
      <c r="G28" s="105"/>
      <c r="H28" s="105">
        <v>3.6</v>
      </c>
      <c r="I28" s="105">
        <v>4.16</v>
      </c>
      <c r="J28" s="105">
        <v>3.75</v>
      </c>
      <c r="K28" s="105">
        <v>2.75</v>
      </c>
      <c r="L28" s="105">
        <v>2.95</v>
      </c>
    </row>
    <row r="29" spans="1:12" ht="15.75" thickBot="1" x14ac:dyDescent="0.3">
      <c r="A29" s="114" t="s">
        <v>11</v>
      </c>
      <c r="B29" s="105"/>
      <c r="C29" s="105"/>
      <c r="D29" s="105"/>
      <c r="E29" s="105"/>
      <c r="F29" s="105"/>
      <c r="G29" s="105"/>
      <c r="H29" s="105">
        <v>4</v>
      </c>
      <c r="I29" s="105">
        <v>4.4000000000000004</v>
      </c>
      <c r="J29" s="105">
        <v>3.79</v>
      </c>
      <c r="K29" s="105">
        <v>2.0499999999999998</v>
      </c>
      <c r="L29" s="105">
        <v>3.2</v>
      </c>
    </row>
    <row r="30" spans="1:12" ht="15.75" thickBot="1" x14ac:dyDescent="0.3">
      <c r="A30" s="114" t="s">
        <v>177</v>
      </c>
      <c r="B30" s="105">
        <v>4.54</v>
      </c>
      <c r="C30" s="105">
        <v>4.62</v>
      </c>
      <c r="D30" s="105">
        <v>4.3499999999999996</v>
      </c>
      <c r="E30" s="105">
        <v>4.54</v>
      </c>
      <c r="F30" s="105">
        <v>4.66</v>
      </c>
      <c r="G30" s="105">
        <v>4.63</v>
      </c>
      <c r="H30" s="105">
        <v>4.7</v>
      </c>
      <c r="I30" s="105">
        <v>4.72</v>
      </c>
      <c r="J30" s="105">
        <v>4.67</v>
      </c>
      <c r="K30" s="105">
        <v>4.0999999999999996</v>
      </c>
      <c r="L30" s="105">
        <v>4.8</v>
      </c>
    </row>
    <row r="31" spans="1:12" ht="15.75" thickBot="1" x14ac:dyDescent="0.3">
      <c r="A31" s="114" t="s">
        <v>13</v>
      </c>
      <c r="B31" s="105">
        <v>5</v>
      </c>
      <c r="C31" s="105">
        <v>4.71</v>
      </c>
      <c r="D31" s="105">
        <v>4.17</v>
      </c>
      <c r="E31" s="105">
        <v>4.5</v>
      </c>
      <c r="F31" s="105">
        <v>4.38</v>
      </c>
      <c r="G31" s="105">
        <v>4.17</v>
      </c>
      <c r="H31" s="105">
        <v>4.5</v>
      </c>
      <c r="I31" s="105">
        <v>4.6399999999999997</v>
      </c>
      <c r="J31" s="105">
        <v>4.54</v>
      </c>
      <c r="K31" s="105">
        <v>4.3</v>
      </c>
      <c r="L31" s="105">
        <v>4.5</v>
      </c>
    </row>
    <row r="32" spans="1:12" ht="15.75" thickBot="1" x14ac:dyDescent="0.3">
      <c r="A32" s="114" t="s">
        <v>14</v>
      </c>
      <c r="B32" s="105">
        <v>5</v>
      </c>
      <c r="C32" s="105">
        <v>4.72</v>
      </c>
      <c r="D32" s="105">
        <v>4.26</v>
      </c>
      <c r="E32" s="105">
        <v>4.42</v>
      </c>
      <c r="F32" s="105">
        <v>4.6900000000000004</v>
      </c>
      <c r="G32" s="105">
        <v>4.33</v>
      </c>
      <c r="H32" s="105">
        <v>4.8</v>
      </c>
      <c r="I32" s="105">
        <v>4.72</v>
      </c>
      <c r="J32" s="105">
        <v>4.96</v>
      </c>
      <c r="K32" s="105">
        <v>4.45</v>
      </c>
      <c r="L32" s="105">
        <v>4.9000000000000004</v>
      </c>
    </row>
    <row r="33" spans="1:13" ht="15.75" thickBot="1" x14ac:dyDescent="0.3">
      <c r="A33" s="114" t="s">
        <v>15</v>
      </c>
      <c r="B33" s="105">
        <v>5</v>
      </c>
      <c r="C33" s="105">
        <v>4.7699999999999996</v>
      </c>
      <c r="D33" s="105">
        <v>4.7699999999999996</v>
      </c>
      <c r="E33" s="105">
        <v>4.87</v>
      </c>
      <c r="F33" s="105">
        <v>4.59</v>
      </c>
      <c r="G33" s="105">
        <v>4.8</v>
      </c>
      <c r="H33" s="105">
        <v>4.5999999999999996</v>
      </c>
      <c r="I33" s="105">
        <v>4.5599999999999996</v>
      </c>
      <c r="J33" s="105">
        <v>4.75</v>
      </c>
      <c r="K33" s="105">
        <v>4.76</v>
      </c>
      <c r="L33" s="105">
        <v>4.0999999999999996</v>
      </c>
    </row>
    <row r="34" spans="1:13" ht="15.75" thickBot="1" x14ac:dyDescent="0.3">
      <c r="A34" s="11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1:13" ht="15.75" thickBot="1" x14ac:dyDescent="0.3">
      <c r="A35" s="116" t="s">
        <v>178</v>
      </c>
      <c r="B35" s="104">
        <v>4.76</v>
      </c>
      <c r="C35" s="104">
        <v>4.3499999999999996</v>
      </c>
      <c r="D35" s="104">
        <v>4.29</v>
      </c>
      <c r="E35" s="104">
        <v>4.43</v>
      </c>
      <c r="F35" s="104">
        <v>4.4400000000000004</v>
      </c>
      <c r="G35" s="104">
        <v>4.21</v>
      </c>
      <c r="H35" s="104">
        <v>4.22</v>
      </c>
      <c r="I35" s="104">
        <v>4.51</v>
      </c>
      <c r="J35" s="104">
        <v>4.3099999999999996</v>
      </c>
      <c r="K35" s="104">
        <v>3.64</v>
      </c>
      <c r="L35" s="104">
        <v>3.79</v>
      </c>
      <c r="M35">
        <f>AVERAGE(B35:L35)</f>
        <v>4.2681818181818185</v>
      </c>
    </row>
    <row r="36" spans="1:13" ht="15.75" thickBot="1" x14ac:dyDescent="0.3">
      <c r="A36" s="117" t="s">
        <v>179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>
        <v>1</v>
      </c>
      <c r="L36" s="110"/>
    </row>
    <row r="37" spans="1:13" ht="15.75" thickBot="1" x14ac:dyDescent="0.3">
      <c r="A37" s="114" t="s">
        <v>52</v>
      </c>
      <c r="B37" s="105">
        <v>7</v>
      </c>
      <c r="C37" s="105">
        <v>5</v>
      </c>
      <c r="D37" s="105">
        <v>2</v>
      </c>
      <c r="E37" s="105">
        <v>6</v>
      </c>
      <c r="F37" s="105">
        <v>5</v>
      </c>
      <c r="G37" s="105">
        <v>2</v>
      </c>
      <c r="H37" s="105">
        <v>2</v>
      </c>
      <c r="I37" s="105">
        <v>7</v>
      </c>
      <c r="J37" s="105">
        <v>7</v>
      </c>
      <c r="K37" s="105">
        <v>0</v>
      </c>
      <c r="L37" s="105">
        <v>2</v>
      </c>
    </row>
    <row r="38" spans="1:13" x14ac:dyDescent="0.25">
      <c r="A38" s="103"/>
    </row>
  </sheetData>
  <mergeCells count="13">
    <mergeCell ref="D19:D20"/>
    <mergeCell ref="E19:E20"/>
    <mergeCell ref="H19:H20"/>
    <mergeCell ref="I19:I20"/>
    <mergeCell ref="K19:K20"/>
    <mergeCell ref="A16:H16"/>
    <mergeCell ref="A4:G4"/>
    <mergeCell ref="A5:G5"/>
    <mergeCell ref="H4:H5"/>
    <mergeCell ref="A6:A8"/>
    <mergeCell ref="B6:B8"/>
    <mergeCell ref="E6:E8"/>
    <mergeCell ref="H6:H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19" sqref="H19"/>
    </sheetView>
  </sheetViews>
  <sheetFormatPr defaultRowHeight="15" x14ac:dyDescent="0.25"/>
  <cols>
    <col min="1" max="1" width="13.7109375" style="92" customWidth="1"/>
  </cols>
  <sheetData>
    <row r="1" spans="1:12" ht="16.5" thickBot="1" x14ac:dyDescent="0.3">
      <c r="A1" s="124"/>
      <c r="B1" s="122" t="s">
        <v>30</v>
      </c>
      <c r="C1" s="122" t="s">
        <v>31</v>
      </c>
      <c r="D1" s="122" t="s">
        <v>32</v>
      </c>
      <c r="E1" s="122" t="s">
        <v>33</v>
      </c>
      <c r="F1" s="122" t="s">
        <v>180</v>
      </c>
      <c r="G1" s="122" t="s">
        <v>34</v>
      </c>
      <c r="H1" s="122" t="s">
        <v>35</v>
      </c>
      <c r="I1" s="122" t="s">
        <v>181</v>
      </c>
      <c r="J1" s="122" t="s">
        <v>36</v>
      </c>
      <c r="K1" s="122" t="s">
        <v>37</v>
      </c>
      <c r="L1" s="122" t="s">
        <v>182</v>
      </c>
    </row>
    <row r="2" spans="1:12" ht="16.5" thickBot="1" x14ac:dyDescent="0.3">
      <c r="A2" s="125" t="s">
        <v>2</v>
      </c>
      <c r="B2" s="121">
        <v>4.3</v>
      </c>
      <c r="C2" s="121">
        <v>4</v>
      </c>
      <c r="D2" s="121">
        <v>4.08</v>
      </c>
      <c r="E2" s="121">
        <v>3.5</v>
      </c>
      <c r="F2" s="121">
        <v>3.75</v>
      </c>
      <c r="G2" s="121">
        <v>3.26</v>
      </c>
      <c r="H2" s="121">
        <v>4</v>
      </c>
      <c r="I2" s="121">
        <v>3.31</v>
      </c>
      <c r="J2" s="121">
        <v>3.67</v>
      </c>
      <c r="K2" s="121">
        <v>3.86</v>
      </c>
      <c r="L2" s="123">
        <v>3.7730000000000001</v>
      </c>
    </row>
    <row r="3" spans="1:12" ht="16.5" thickBot="1" x14ac:dyDescent="0.3">
      <c r="A3" s="125" t="s">
        <v>3</v>
      </c>
      <c r="B3" s="121">
        <v>4.43</v>
      </c>
      <c r="C3" s="121">
        <v>4.41</v>
      </c>
      <c r="D3" s="121">
        <v>4.4000000000000004</v>
      </c>
      <c r="E3" s="121">
        <v>3.69</v>
      </c>
      <c r="F3" s="121">
        <v>3.8</v>
      </c>
      <c r="G3" s="121">
        <v>3.53</v>
      </c>
      <c r="H3" s="121">
        <v>4.1900000000000004</v>
      </c>
      <c r="I3" s="121">
        <v>3.63</v>
      </c>
      <c r="J3" s="121">
        <v>4</v>
      </c>
      <c r="K3" s="121">
        <v>3.7</v>
      </c>
      <c r="L3" s="123">
        <v>3.9780000000000002</v>
      </c>
    </row>
    <row r="4" spans="1:12" ht="16.5" thickBot="1" x14ac:dyDescent="0.3">
      <c r="A4" s="125" t="s">
        <v>4</v>
      </c>
      <c r="B4" s="121">
        <v>3.65</v>
      </c>
      <c r="C4" s="121">
        <v>4.62</v>
      </c>
      <c r="D4" s="121">
        <v>4.4000000000000004</v>
      </c>
      <c r="E4" s="121">
        <v>3.88</v>
      </c>
      <c r="F4" s="121">
        <v>3.75</v>
      </c>
      <c r="G4" s="121">
        <v>3.47</v>
      </c>
      <c r="H4" s="121">
        <v>4.0599999999999996</v>
      </c>
      <c r="I4" s="121">
        <v>3.75</v>
      </c>
      <c r="J4" s="121">
        <v>4.2</v>
      </c>
      <c r="K4" s="121">
        <v>3.57</v>
      </c>
      <c r="L4" s="123">
        <v>3.9350000000000001</v>
      </c>
    </row>
    <row r="5" spans="1:12" ht="16.5" thickBot="1" x14ac:dyDescent="0.3">
      <c r="A5" s="125" t="s">
        <v>5</v>
      </c>
      <c r="B5" s="121">
        <v>3.63</v>
      </c>
      <c r="C5" s="121">
        <v>4.59</v>
      </c>
      <c r="D5" s="121">
        <v>4.32</v>
      </c>
      <c r="E5" s="121">
        <v>3.35</v>
      </c>
      <c r="F5" s="121">
        <v>3.45</v>
      </c>
      <c r="G5" s="121">
        <v>3.42</v>
      </c>
      <c r="H5" s="121">
        <v>3.5</v>
      </c>
      <c r="I5" s="121">
        <v>3.56</v>
      </c>
      <c r="J5" s="121">
        <v>3.8</v>
      </c>
      <c r="K5" s="121">
        <v>3.73</v>
      </c>
      <c r="L5" s="123">
        <v>3.7349999999999999</v>
      </c>
    </row>
    <row r="6" spans="1:12" ht="16.5" thickBot="1" x14ac:dyDescent="0.3">
      <c r="A6" s="125" t="s">
        <v>6</v>
      </c>
      <c r="B6" s="121">
        <v>3.65</v>
      </c>
      <c r="C6" s="121">
        <v>4.28</v>
      </c>
      <c r="D6" s="121">
        <v>4.08</v>
      </c>
      <c r="E6" s="121">
        <v>3.43</v>
      </c>
      <c r="F6" s="121">
        <v>3.55</v>
      </c>
      <c r="G6" s="121">
        <v>3.26</v>
      </c>
      <c r="H6" s="121">
        <v>3.38</v>
      </c>
      <c r="I6" s="121">
        <v>3</v>
      </c>
      <c r="J6" s="121">
        <v>3.76</v>
      </c>
      <c r="K6" s="121">
        <v>3.53</v>
      </c>
      <c r="L6" s="123">
        <v>3.5920000000000001</v>
      </c>
    </row>
    <row r="7" spans="1:12" ht="16.5" thickBot="1" x14ac:dyDescent="0.3">
      <c r="A7" s="125" t="s">
        <v>114</v>
      </c>
      <c r="B7" s="121">
        <v>4</v>
      </c>
      <c r="C7" s="121">
        <v>4.59</v>
      </c>
      <c r="D7" s="121">
        <v>4.4800000000000004</v>
      </c>
      <c r="E7" s="121">
        <v>3.33</v>
      </c>
      <c r="F7" s="121">
        <v>3.7</v>
      </c>
      <c r="G7" s="121"/>
      <c r="H7" s="121"/>
      <c r="I7" s="121"/>
      <c r="J7" s="121"/>
      <c r="K7" s="121"/>
      <c r="L7" s="123">
        <v>4.0199999999999996</v>
      </c>
    </row>
    <row r="8" spans="1:12" ht="16.5" thickBot="1" x14ac:dyDescent="0.3">
      <c r="A8" s="125" t="s">
        <v>8</v>
      </c>
      <c r="B8" s="121"/>
      <c r="C8" s="121"/>
      <c r="D8" s="121"/>
      <c r="E8" s="121"/>
      <c r="F8" s="121"/>
      <c r="G8" s="121">
        <v>3.11</v>
      </c>
      <c r="H8" s="121">
        <v>3.31</v>
      </c>
      <c r="I8" s="121">
        <v>4</v>
      </c>
      <c r="J8" s="121">
        <v>4.08</v>
      </c>
      <c r="K8" s="121">
        <v>3.37</v>
      </c>
      <c r="L8" s="123">
        <v>3.5739999999999998</v>
      </c>
    </row>
    <row r="9" spans="1:12" ht="16.5" thickBot="1" x14ac:dyDescent="0.3">
      <c r="A9" s="125" t="s">
        <v>7</v>
      </c>
      <c r="B9" s="121"/>
      <c r="C9" s="121"/>
      <c r="D9" s="121">
        <v>4.72</v>
      </c>
      <c r="E9" s="121">
        <v>4.08</v>
      </c>
      <c r="F9" s="121">
        <v>4.05</v>
      </c>
      <c r="G9" s="121">
        <v>3.95</v>
      </c>
      <c r="H9" s="121">
        <v>4.63</v>
      </c>
      <c r="I9" s="121">
        <v>4.13</v>
      </c>
      <c r="J9" s="121">
        <v>4.4000000000000004</v>
      </c>
      <c r="K9" s="121">
        <v>4</v>
      </c>
      <c r="L9" s="123">
        <v>4.2450000000000001</v>
      </c>
    </row>
    <row r="10" spans="1:12" ht="16.5" thickBot="1" x14ac:dyDescent="0.3">
      <c r="A10" s="125" t="s">
        <v>9</v>
      </c>
      <c r="B10" s="121"/>
      <c r="C10" s="121"/>
      <c r="D10" s="121"/>
      <c r="E10" s="121"/>
      <c r="F10" s="121"/>
      <c r="G10" s="121">
        <v>3.74</v>
      </c>
      <c r="H10" s="121">
        <v>4.13</v>
      </c>
      <c r="I10" s="121">
        <v>3.88</v>
      </c>
      <c r="J10" s="121">
        <v>4.2</v>
      </c>
      <c r="K10" s="121">
        <v>3.8</v>
      </c>
      <c r="L10" s="123">
        <v>3.95</v>
      </c>
    </row>
    <row r="11" spans="1:12" ht="16.5" thickBot="1" x14ac:dyDescent="0.3">
      <c r="A11" s="125" t="s">
        <v>10</v>
      </c>
      <c r="B11" s="121"/>
      <c r="C11" s="121"/>
      <c r="D11" s="121"/>
      <c r="E11" s="121"/>
      <c r="F11" s="121"/>
      <c r="G11" s="121">
        <v>3.26</v>
      </c>
      <c r="H11" s="121">
        <v>3.88</v>
      </c>
      <c r="I11" s="121">
        <v>3.63</v>
      </c>
      <c r="J11" s="121">
        <v>3.8</v>
      </c>
      <c r="K11" s="121">
        <v>3</v>
      </c>
      <c r="L11" s="123">
        <v>3.5139999999999998</v>
      </c>
    </row>
    <row r="12" spans="1:12" ht="16.5" thickBot="1" x14ac:dyDescent="0.3">
      <c r="A12" s="125" t="s">
        <v>11</v>
      </c>
      <c r="B12" s="121"/>
      <c r="C12" s="121"/>
      <c r="D12" s="121"/>
      <c r="E12" s="121"/>
      <c r="F12" s="121"/>
      <c r="G12" s="121">
        <v>3.58</v>
      </c>
      <c r="H12" s="121">
        <v>3.69</v>
      </c>
      <c r="I12" s="121">
        <v>3.44</v>
      </c>
      <c r="J12" s="121">
        <v>4.04</v>
      </c>
      <c r="K12" s="121">
        <v>3.87</v>
      </c>
      <c r="L12" s="123">
        <v>3.7240000000000002</v>
      </c>
    </row>
    <row r="13" spans="1:12" ht="16.5" thickBot="1" x14ac:dyDescent="0.3">
      <c r="A13" s="125" t="s">
        <v>12</v>
      </c>
      <c r="B13" s="121">
        <v>4.58</v>
      </c>
      <c r="C13" s="121">
        <v>4.8600000000000003</v>
      </c>
      <c r="D13" s="121">
        <v>4.72</v>
      </c>
      <c r="E13" s="121">
        <v>4.5</v>
      </c>
      <c r="F13" s="121">
        <v>4.5</v>
      </c>
      <c r="G13" s="121">
        <v>4.53</v>
      </c>
      <c r="H13" s="121">
        <v>4.63</v>
      </c>
      <c r="I13" s="121">
        <v>4.5599999999999996</v>
      </c>
      <c r="J13" s="121">
        <v>4.76</v>
      </c>
      <c r="K13" s="121">
        <v>4.79</v>
      </c>
      <c r="L13" s="123">
        <v>4.6429999999999998</v>
      </c>
    </row>
    <row r="14" spans="1:12" ht="16.5" thickBot="1" x14ac:dyDescent="0.3">
      <c r="A14" s="125" t="s">
        <v>13</v>
      </c>
      <c r="B14" s="121">
        <v>4.45</v>
      </c>
      <c r="C14" s="121">
        <v>4.76</v>
      </c>
      <c r="D14" s="121"/>
      <c r="E14" s="121"/>
      <c r="F14" s="121"/>
      <c r="G14" s="121">
        <v>4.1100000000000003</v>
      </c>
      <c r="H14" s="121">
        <v>4.63</v>
      </c>
      <c r="I14" s="121">
        <v>4.3099999999999996</v>
      </c>
      <c r="J14" s="121"/>
      <c r="K14" s="121"/>
      <c r="L14" s="123">
        <v>4.452</v>
      </c>
    </row>
    <row r="15" spans="1:12" ht="16.5" thickBot="1" x14ac:dyDescent="0.3">
      <c r="A15" s="125" t="s">
        <v>14</v>
      </c>
      <c r="B15" s="121"/>
      <c r="C15" s="121"/>
      <c r="D15" s="121">
        <v>5</v>
      </c>
      <c r="E15" s="121">
        <v>4.6900000000000004</v>
      </c>
      <c r="F15" s="121">
        <v>4.5999999999999996</v>
      </c>
      <c r="G15" s="121"/>
      <c r="H15" s="121"/>
      <c r="I15" s="121"/>
      <c r="J15" s="121">
        <v>4.92</v>
      </c>
      <c r="K15" s="121">
        <v>4.72</v>
      </c>
      <c r="L15" s="123">
        <v>4.7859999999999996</v>
      </c>
    </row>
    <row r="16" spans="1:12" ht="16.5" thickBot="1" x14ac:dyDescent="0.3">
      <c r="A16" s="125" t="s">
        <v>15</v>
      </c>
      <c r="B16" s="121">
        <v>4.71</v>
      </c>
      <c r="C16" s="121">
        <v>4.76</v>
      </c>
      <c r="D16" s="121">
        <v>4.5599999999999996</v>
      </c>
      <c r="E16" s="121">
        <v>4.5199999999999996</v>
      </c>
      <c r="F16" s="121">
        <v>4.4000000000000004</v>
      </c>
      <c r="G16" s="121">
        <v>4.47</v>
      </c>
      <c r="H16" s="121">
        <v>4.5</v>
      </c>
      <c r="I16" s="121">
        <v>4.63</v>
      </c>
      <c r="J16" s="121">
        <v>4.71</v>
      </c>
      <c r="K16" s="121">
        <v>4.38</v>
      </c>
      <c r="L16" s="123">
        <v>4.5640000000000001</v>
      </c>
    </row>
    <row r="17" spans="1:12" ht="16.5" thickBot="1" x14ac:dyDescent="0.3">
      <c r="A17" s="126" t="s">
        <v>121</v>
      </c>
      <c r="B17" s="123">
        <v>4.2</v>
      </c>
      <c r="C17" s="123">
        <v>4.5599999999999996</v>
      </c>
      <c r="D17" s="123">
        <v>4.4800000000000004</v>
      </c>
      <c r="E17" s="123">
        <v>3.91</v>
      </c>
      <c r="F17" s="123">
        <v>3.96</v>
      </c>
      <c r="G17" s="123">
        <v>3.67</v>
      </c>
      <c r="H17" s="123">
        <v>4.04</v>
      </c>
      <c r="I17" s="123">
        <v>3.83</v>
      </c>
      <c r="J17" s="123">
        <v>4.18</v>
      </c>
      <c r="K17" s="123">
        <v>3.84</v>
      </c>
      <c r="L17" s="123">
        <v>4.0670000000000002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C25" sqref="C25"/>
    </sheetView>
  </sheetViews>
  <sheetFormatPr defaultRowHeight="15" x14ac:dyDescent="0.25"/>
  <cols>
    <col min="1" max="1" width="17.28515625" customWidth="1"/>
    <col min="2" max="2" width="9.42578125" style="322" customWidth="1"/>
    <col min="3" max="3" width="11" style="322" customWidth="1"/>
    <col min="4" max="4" width="10.140625" style="322" customWidth="1"/>
    <col min="5" max="5" width="12.7109375" style="322" customWidth="1"/>
    <col min="6" max="6" width="16" style="322" customWidth="1"/>
    <col min="7" max="7" width="5.85546875" style="322" customWidth="1"/>
    <col min="8" max="8" width="11.5703125" style="322" customWidth="1"/>
    <col min="9" max="9" width="11.140625" style="322" customWidth="1"/>
    <col min="10" max="10" width="14.7109375" style="322" customWidth="1"/>
    <col min="11" max="11" width="13.28515625" style="322" customWidth="1"/>
    <col min="12" max="12" width="8.140625" style="322" customWidth="1"/>
    <col min="13" max="13" width="5.7109375" style="322" customWidth="1"/>
    <col min="14" max="14" width="11.42578125" style="322" customWidth="1"/>
    <col min="15" max="15" width="6.42578125" style="322" customWidth="1"/>
    <col min="16" max="16" width="7.7109375" style="322" customWidth="1"/>
    <col min="17" max="17" width="10.42578125" style="322" customWidth="1"/>
    <col min="18" max="18" width="12.42578125" style="322" customWidth="1"/>
    <col min="19" max="19" width="9.28515625" style="322" customWidth="1"/>
    <col min="20" max="20" width="11" style="322" customWidth="1"/>
    <col min="21" max="21" width="8.7109375" style="322" customWidth="1"/>
    <col min="22" max="22" width="8.42578125" style="322" customWidth="1"/>
    <col min="23" max="23" width="11" style="322" customWidth="1"/>
    <col min="24" max="24" width="7.28515625" style="322" customWidth="1"/>
    <col min="25" max="25" width="5.7109375" style="322" customWidth="1"/>
  </cols>
  <sheetData>
    <row r="1" spans="1:25" x14ac:dyDescent="0.25">
      <c r="A1" s="323" t="s">
        <v>251</v>
      </c>
      <c r="B1" s="16" t="s">
        <v>260</v>
      </c>
      <c r="C1" s="16" t="s">
        <v>222</v>
      </c>
      <c r="D1" s="16" t="s">
        <v>223</v>
      </c>
      <c r="E1" s="16" t="s">
        <v>210</v>
      </c>
      <c r="F1" s="16" t="s">
        <v>171</v>
      </c>
      <c r="G1" s="16" t="s">
        <v>5</v>
      </c>
      <c r="H1" s="16" t="s">
        <v>6</v>
      </c>
      <c r="I1" s="16" t="s">
        <v>4</v>
      </c>
      <c r="J1" s="16" t="s">
        <v>254</v>
      </c>
      <c r="K1" s="16" t="s">
        <v>252</v>
      </c>
      <c r="L1" s="16" t="s">
        <v>9</v>
      </c>
      <c r="M1" s="16" t="s">
        <v>8</v>
      </c>
      <c r="N1" s="16" t="s">
        <v>253</v>
      </c>
      <c r="O1" s="16" t="s">
        <v>10</v>
      </c>
      <c r="P1" s="16" t="s">
        <v>11</v>
      </c>
      <c r="Q1" s="16" t="s">
        <v>177</v>
      </c>
      <c r="R1" s="16" t="s">
        <v>255</v>
      </c>
      <c r="S1" s="16" t="s">
        <v>256</v>
      </c>
      <c r="T1" s="16" t="s">
        <v>257</v>
      </c>
      <c r="U1" s="16" t="s">
        <v>97</v>
      </c>
      <c r="V1" s="16" t="s">
        <v>258</v>
      </c>
      <c r="W1" s="16" t="s">
        <v>259</v>
      </c>
      <c r="X1" s="16" t="s">
        <v>96</v>
      </c>
      <c r="Y1" s="16" t="s">
        <v>19</v>
      </c>
    </row>
    <row r="2" spans="1:25" x14ac:dyDescent="0.25">
      <c r="A2" s="323" t="s">
        <v>22</v>
      </c>
      <c r="B2" s="16">
        <v>23</v>
      </c>
      <c r="C2" s="11">
        <v>4.6100000000000003</v>
      </c>
      <c r="D2" s="11">
        <v>4.7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A3" s="323" t="s">
        <v>23</v>
      </c>
      <c r="B3" s="16">
        <v>26</v>
      </c>
      <c r="C3" s="11">
        <v>4.5999999999999996</v>
      </c>
      <c r="D3" s="11">
        <v>4.88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5">
      <c r="A4" s="323" t="s">
        <v>24</v>
      </c>
      <c r="B4" s="16">
        <v>24</v>
      </c>
      <c r="C4" s="11">
        <v>4.63</v>
      </c>
      <c r="D4" s="11">
        <v>4.83</v>
      </c>
      <c r="E4" s="11">
        <v>4.25</v>
      </c>
      <c r="F4" s="11">
        <v>4.67</v>
      </c>
      <c r="G4" s="11"/>
      <c r="H4" s="11">
        <v>4.54</v>
      </c>
      <c r="I4" s="11"/>
      <c r="J4" s="11">
        <v>5</v>
      </c>
      <c r="K4" s="11"/>
      <c r="L4" s="11"/>
      <c r="M4" s="11"/>
      <c r="N4" s="11"/>
      <c r="O4" s="11"/>
      <c r="P4" s="11"/>
      <c r="Q4" s="11">
        <v>5</v>
      </c>
      <c r="R4" s="11">
        <v>4.79</v>
      </c>
      <c r="S4" s="11"/>
      <c r="T4" s="11">
        <v>4.5</v>
      </c>
      <c r="U4" s="11">
        <v>4.79</v>
      </c>
      <c r="V4" s="11"/>
      <c r="W4" s="11"/>
      <c r="X4" s="11"/>
      <c r="Y4" s="11">
        <v>4.6924999999999999</v>
      </c>
    </row>
    <row r="5" spans="1:25" x14ac:dyDescent="0.25">
      <c r="A5" s="323" t="s">
        <v>25</v>
      </c>
      <c r="B5" s="16">
        <v>22</v>
      </c>
      <c r="C5" s="11">
        <v>4.7300000000000004</v>
      </c>
      <c r="D5" s="11">
        <v>4.6399999999999997</v>
      </c>
      <c r="E5" s="11">
        <v>4.05</v>
      </c>
      <c r="F5" s="11">
        <v>4.2300000000000004</v>
      </c>
      <c r="G5" s="11"/>
      <c r="H5" s="11">
        <v>4.5</v>
      </c>
      <c r="I5" s="11"/>
      <c r="J5" s="11">
        <v>4.91</v>
      </c>
      <c r="K5" s="11"/>
      <c r="L5" s="11"/>
      <c r="M5" s="11"/>
      <c r="N5" s="11"/>
      <c r="O5" s="11"/>
      <c r="P5" s="11"/>
      <c r="Q5" s="11">
        <v>4.68</v>
      </c>
      <c r="R5" s="11">
        <v>4.7300000000000004</v>
      </c>
      <c r="S5" s="11"/>
      <c r="T5" s="11">
        <v>4.59</v>
      </c>
      <c r="U5" s="11">
        <v>4.8600000000000003</v>
      </c>
      <c r="V5" s="11"/>
      <c r="W5" s="11"/>
      <c r="X5" s="11"/>
      <c r="Y5" s="11">
        <v>4.5687500000000005</v>
      </c>
    </row>
    <row r="6" spans="1:25" x14ac:dyDescent="0.25">
      <c r="A6" s="323" t="s">
        <v>26</v>
      </c>
      <c r="B6" s="16">
        <v>24</v>
      </c>
      <c r="C6" s="11">
        <v>4.5</v>
      </c>
      <c r="D6" s="11">
        <v>4.83</v>
      </c>
      <c r="E6" s="11">
        <v>4.5</v>
      </c>
      <c r="F6" s="11">
        <v>4.58</v>
      </c>
      <c r="G6" s="11"/>
      <c r="H6" s="11">
        <v>4.33</v>
      </c>
      <c r="I6" s="11"/>
      <c r="J6" s="11">
        <v>5</v>
      </c>
      <c r="K6" s="11"/>
      <c r="L6" s="11"/>
      <c r="M6" s="11"/>
      <c r="N6" s="11"/>
      <c r="O6" s="11"/>
      <c r="P6" s="11"/>
      <c r="Q6" s="11">
        <v>5</v>
      </c>
      <c r="R6" s="11">
        <v>5</v>
      </c>
      <c r="S6" s="11"/>
      <c r="T6" s="11"/>
      <c r="U6" s="11">
        <v>5</v>
      </c>
      <c r="V6" s="11">
        <v>4.5</v>
      </c>
      <c r="W6" s="11">
        <v>5</v>
      </c>
      <c r="X6" s="11"/>
      <c r="Y6" s="11">
        <v>4.767777777777777</v>
      </c>
    </row>
    <row r="7" spans="1:25" x14ac:dyDescent="0.25">
      <c r="A7" s="323" t="s">
        <v>27</v>
      </c>
      <c r="B7" s="16">
        <v>26</v>
      </c>
      <c r="C7" s="11">
        <v>4.8099999999999996</v>
      </c>
      <c r="D7" s="11">
        <v>4.8099999999999996</v>
      </c>
      <c r="E7" s="11">
        <v>4.3499999999999996</v>
      </c>
      <c r="F7" s="11">
        <v>4.6900000000000004</v>
      </c>
      <c r="G7" s="11"/>
      <c r="H7" s="11">
        <v>4.2699999999999996</v>
      </c>
      <c r="I7" s="11"/>
      <c r="J7" s="11">
        <v>5</v>
      </c>
      <c r="K7" s="11"/>
      <c r="L7" s="11"/>
      <c r="M7" s="11"/>
      <c r="N7" s="11"/>
      <c r="O7" s="11"/>
      <c r="P7" s="11"/>
      <c r="Q7" s="11">
        <v>5</v>
      </c>
      <c r="R7" s="11">
        <v>5</v>
      </c>
      <c r="S7" s="11"/>
      <c r="T7" s="11"/>
      <c r="U7" s="11">
        <v>5</v>
      </c>
      <c r="V7" s="11">
        <v>4.46</v>
      </c>
      <c r="W7" s="11">
        <v>5</v>
      </c>
      <c r="X7" s="11"/>
      <c r="Y7" s="11">
        <v>4.7522222222222226</v>
      </c>
    </row>
    <row r="8" spans="1:25" x14ac:dyDescent="0.25">
      <c r="A8" s="323" t="s">
        <v>28</v>
      </c>
      <c r="B8" s="16">
        <v>21</v>
      </c>
      <c r="C8" s="11">
        <v>4.76</v>
      </c>
      <c r="D8" s="11">
        <v>4.62</v>
      </c>
      <c r="E8" s="11">
        <v>4.05</v>
      </c>
      <c r="F8" s="11">
        <v>4.43</v>
      </c>
      <c r="G8" s="11">
        <v>4.4800000000000004</v>
      </c>
      <c r="H8" s="11">
        <v>4.0999999999999996</v>
      </c>
      <c r="I8" s="11"/>
      <c r="J8" s="11">
        <v>5</v>
      </c>
      <c r="K8" s="11"/>
      <c r="L8" s="11"/>
      <c r="M8" s="11"/>
      <c r="N8" s="11"/>
      <c r="O8" s="11"/>
      <c r="P8" s="11"/>
      <c r="Q8" s="11">
        <v>4.8099999999999996</v>
      </c>
      <c r="R8" s="11">
        <v>4.8099999999999996</v>
      </c>
      <c r="S8" s="11"/>
      <c r="T8" s="11"/>
      <c r="U8" s="11">
        <v>5</v>
      </c>
      <c r="V8" s="11">
        <v>4.0999999999999996</v>
      </c>
      <c r="W8" s="11">
        <v>4.8600000000000003</v>
      </c>
      <c r="X8" s="11"/>
      <c r="Y8" s="11">
        <v>4.5640000000000001</v>
      </c>
    </row>
    <row r="9" spans="1:25" x14ac:dyDescent="0.25">
      <c r="A9" s="323" t="s">
        <v>29</v>
      </c>
      <c r="B9" s="16">
        <v>25</v>
      </c>
      <c r="C9" s="11">
        <v>4.88</v>
      </c>
      <c r="D9" s="11">
        <v>4.72</v>
      </c>
      <c r="E9" s="11">
        <v>4.3600000000000003</v>
      </c>
      <c r="F9" s="11">
        <v>4.4400000000000004</v>
      </c>
      <c r="G9" s="11">
        <v>4.5599999999999996</v>
      </c>
      <c r="H9" s="11">
        <v>4.24</v>
      </c>
      <c r="I9" s="11"/>
      <c r="J9" s="11">
        <v>5</v>
      </c>
      <c r="K9" s="11"/>
      <c r="L9" s="11"/>
      <c r="M9" s="11"/>
      <c r="N9" s="11"/>
      <c r="O9" s="11"/>
      <c r="P9" s="11"/>
      <c r="Q9" s="11">
        <v>5</v>
      </c>
      <c r="R9" s="11">
        <v>4.92</v>
      </c>
      <c r="S9" s="11"/>
      <c r="T9" s="11"/>
      <c r="U9" s="11">
        <v>5</v>
      </c>
      <c r="V9" s="11">
        <v>4.5999999999999996</v>
      </c>
      <c r="W9" s="11">
        <v>5</v>
      </c>
      <c r="X9" s="11"/>
      <c r="Y9" s="11">
        <v>4.7120000000000006</v>
      </c>
    </row>
    <row r="10" spans="1:25" x14ac:dyDescent="0.25">
      <c r="A10" s="323" t="s">
        <v>30</v>
      </c>
      <c r="B10" s="16">
        <v>24</v>
      </c>
      <c r="C10" s="11">
        <v>4.58</v>
      </c>
      <c r="D10" s="11">
        <v>4.29</v>
      </c>
      <c r="E10" s="11">
        <v>4.33</v>
      </c>
      <c r="F10" s="11">
        <v>4.67</v>
      </c>
      <c r="G10" s="11">
        <v>4.38</v>
      </c>
      <c r="H10" s="11">
        <v>4.29</v>
      </c>
      <c r="I10" s="11">
        <v>4.46</v>
      </c>
      <c r="J10" s="11">
        <v>5</v>
      </c>
      <c r="K10" s="11">
        <v>3.58</v>
      </c>
      <c r="L10" s="11"/>
      <c r="M10" s="11"/>
      <c r="N10" s="11"/>
      <c r="O10" s="11"/>
      <c r="P10" s="11"/>
      <c r="Q10" s="11">
        <v>4.5</v>
      </c>
      <c r="R10" s="11">
        <v>4.79</v>
      </c>
      <c r="S10" s="11">
        <v>4.92</v>
      </c>
      <c r="T10" s="11">
        <v>4.92</v>
      </c>
      <c r="U10" s="11">
        <v>4.79</v>
      </c>
      <c r="V10" s="11"/>
      <c r="W10" s="11"/>
      <c r="X10" s="11"/>
      <c r="Y10" s="11">
        <v>4.5525000000000002</v>
      </c>
    </row>
    <row r="11" spans="1:25" x14ac:dyDescent="0.25">
      <c r="A11" s="323" t="s">
        <v>31</v>
      </c>
      <c r="B11" s="16">
        <v>27</v>
      </c>
      <c r="C11" s="11">
        <v>4.8499999999999996</v>
      </c>
      <c r="D11" s="11">
        <v>4.74</v>
      </c>
      <c r="E11" s="11">
        <v>4.59</v>
      </c>
      <c r="F11" s="11">
        <v>4.7</v>
      </c>
      <c r="G11" s="11">
        <v>4.67</v>
      </c>
      <c r="H11" s="11">
        <v>4.26</v>
      </c>
      <c r="I11" s="11">
        <v>4.63</v>
      </c>
      <c r="J11" s="11">
        <v>5</v>
      </c>
      <c r="K11" s="11">
        <v>4.41</v>
      </c>
      <c r="L11" s="11"/>
      <c r="M11" s="11"/>
      <c r="N11" s="11"/>
      <c r="O11" s="11"/>
      <c r="P11" s="11"/>
      <c r="Q11" s="11">
        <v>4.74</v>
      </c>
      <c r="R11" s="11">
        <v>4.93</v>
      </c>
      <c r="S11" s="11">
        <v>5</v>
      </c>
      <c r="T11" s="11">
        <v>4.96</v>
      </c>
      <c r="U11" s="11">
        <v>4.8499999999999996</v>
      </c>
      <c r="V11" s="11"/>
      <c r="W11" s="11"/>
      <c r="X11" s="11"/>
      <c r="Y11" s="11">
        <v>4.7283333333333335</v>
      </c>
    </row>
    <row r="12" spans="1:25" x14ac:dyDescent="0.25">
      <c r="A12" s="323" t="s">
        <v>32</v>
      </c>
      <c r="B12" s="16">
        <v>24</v>
      </c>
      <c r="C12" s="11">
        <v>4.3899999999999997</v>
      </c>
      <c r="D12" s="11">
        <v>4.43</v>
      </c>
      <c r="E12" s="11">
        <v>4.3</v>
      </c>
      <c r="F12" s="11">
        <v>4.43</v>
      </c>
      <c r="G12" s="11">
        <v>4.5199999999999996</v>
      </c>
      <c r="H12" s="11">
        <v>3.87</v>
      </c>
      <c r="I12" s="11">
        <v>4.09</v>
      </c>
      <c r="J12" s="11">
        <v>5</v>
      </c>
      <c r="K12" s="11">
        <v>4.04</v>
      </c>
      <c r="L12" s="11"/>
      <c r="M12" s="11"/>
      <c r="N12" s="11">
        <v>4.83</v>
      </c>
      <c r="O12" s="11"/>
      <c r="P12" s="11"/>
      <c r="Q12" s="11">
        <v>4.6100000000000003</v>
      </c>
      <c r="R12" s="11">
        <v>4.92</v>
      </c>
      <c r="S12" s="11">
        <v>4.5199999999999996</v>
      </c>
      <c r="T12" s="11">
        <v>5</v>
      </c>
      <c r="U12" s="11">
        <v>4.57</v>
      </c>
      <c r="V12" s="11"/>
      <c r="W12" s="11"/>
      <c r="X12" s="11"/>
      <c r="Y12" s="11">
        <v>4.5153846153846153</v>
      </c>
    </row>
    <row r="13" spans="1:25" x14ac:dyDescent="0.25">
      <c r="A13" s="323" t="s">
        <v>33</v>
      </c>
      <c r="B13" s="16">
        <v>23</v>
      </c>
      <c r="C13" s="11">
        <v>4.09</v>
      </c>
      <c r="D13" s="11">
        <v>3.87</v>
      </c>
      <c r="E13" s="11">
        <v>3.91</v>
      </c>
      <c r="F13" s="11">
        <v>3.91</v>
      </c>
      <c r="G13" s="11">
        <v>4.04</v>
      </c>
      <c r="H13" s="11">
        <v>3.22</v>
      </c>
      <c r="I13" s="11">
        <v>3.22</v>
      </c>
      <c r="J13" s="11">
        <v>4.6100000000000003</v>
      </c>
      <c r="K13" s="11">
        <v>2.87</v>
      </c>
      <c r="L13" s="11"/>
      <c r="M13" s="11"/>
      <c r="N13" s="11">
        <v>4.09</v>
      </c>
      <c r="O13" s="11"/>
      <c r="P13" s="11"/>
      <c r="Q13" s="11">
        <v>4.3899999999999997</v>
      </c>
      <c r="R13" s="11">
        <v>4.78</v>
      </c>
      <c r="S13" s="11">
        <v>4.09</v>
      </c>
      <c r="T13" s="11">
        <v>4.5199999999999996</v>
      </c>
      <c r="U13" s="11">
        <v>4.3</v>
      </c>
      <c r="V13" s="11"/>
      <c r="W13" s="11"/>
      <c r="X13" s="11"/>
      <c r="Y13" s="11">
        <v>3.9961538461538453</v>
      </c>
    </row>
    <row r="14" spans="1:25" x14ac:dyDescent="0.25">
      <c r="A14" s="323" t="s">
        <v>34</v>
      </c>
      <c r="B14" s="16">
        <v>20</v>
      </c>
      <c r="C14" s="11">
        <v>4.55</v>
      </c>
      <c r="D14" s="11">
        <v>4.2</v>
      </c>
      <c r="E14" s="11">
        <v>4.2</v>
      </c>
      <c r="F14" s="11">
        <v>4.5999999999999996</v>
      </c>
      <c r="G14" s="11">
        <v>4.7</v>
      </c>
      <c r="H14" s="11">
        <v>3.55</v>
      </c>
      <c r="I14" s="11">
        <v>4.25</v>
      </c>
      <c r="J14" s="11">
        <v>5</v>
      </c>
      <c r="K14" s="11"/>
      <c r="L14" s="11">
        <v>4.05</v>
      </c>
      <c r="M14" s="11">
        <v>3.6</v>
      </c>
      <c r="N14" s="11"/>
      <c r="O14" s="11">
        <v>3.65</v>
      </c>
      <c r="P14" s="11">
        <v>3.95</v>
      </c>
      <c r="Q14" s="11">
        <v>4.55</v>
      </c>
      <c r="R14" s="11">
        <v>4.6500000000000004</v>
      </c>
      <c r="S14" s="11"/>
      <c r="T14" s="11"/>
      <c r="U14" s="11">
        <v>4.5</v>
      </c>
      <c r="V14" s="11"/>
      <c r="W14" s="11">
        <v>4.8</v>
      </c>
      <c r="X14" s="11">
        <v>4.4000000000000004</v>
      </c>
      <c r="Y14" s="11">
        <v>4.2966666666666669</v>
      </c>
    </row>
    <row r="15" spans="1:25" x14ac:dyDescent="0.25">
      <c r="A15" s="323" t="s">
        <v>35</v>
      </c>
      <c r="B15" s="16">
        <v>20</v>
      </c>
      <c r="C15" s="11">
        <v>4.05</v>
      </c>
      <c r="D15" s="11">
        <v>4.2</v>
      </c>
      <c r="E15" s="11">
        <v>3.95</v>
      </c>
      <c r="F15" s="11">
        <v>4.5999999999999996</v>
      </c>
      <c r="G15" s="11">
        <v>4.1500000000000004</v>
      </c>
      <c r="H15" s="11">
        <v>2.95</v>
      </c>
      <c r="I15" s="11">
        <v>3.65</v>
      </c>
      <c r="J15" s="11">
        <v>4.8499999999999996</v>
      </c>
      <c r="K15" s="11"/>
      <c r="L15" s="11">
        <v>3.7</v>
      </c>
      <c r="M15" s="11">
        <v>3.25</v>
      </c>
      <c r="N15" s="11"/>
      <c r="O15" s="11">
        <v>3.4</v>
      </c>
      <c r="P15" s="11">
        <v>3.7</v>
      </c>
      <c r="Q15" s="11">
        <v>4.3499999999999996</v>
      </c>
      <c r="R15" s="11">
        <v>4.8</v>
      </c>
      <c r="S15" s="11"/>
      <c r="T15" s="11"/>
      <c r="U15" s="11">
        <v>4.25</v>
      </c>
      <c r="V15" s="11"/>
      <c r="W15" s="11">
        <v>4.95</v>
      </c>
      <c r="X15" s="11">
        <v>4.3</v>
      </c>
      <c r="Y15" s="11">
        <v>4.0566666666666666</v>
      </c>
    </row>
    <row r="16" spans="1:25" x14ac:dyDescent="0.25">
      <c r="A16" s="323" t="s">
        <v>36</v>
      </c>
      <c r="B16" s="16">
        <v>26</v>
      </c>
      <c r="C16" s="11">
        <v>4.1500000000000004</v>
      </c>
      <c r="D16" s="11">
        <v>4</v>
      </c>
      <c r="E16" s="11">
        <v>4.5</v>
      </c>
      <c r="F16" s="11">
        <v>4.3499999999999996</v>
      </c>
      <c r="G16" s="11">
        <v>4.3099999999999996</v>
      </c>
      <c r="H16" s="11">
        <v>3.6</v>
      </c>
      <c r="I16" s="11">
        <v>4.3099999999999996</v>
      </c>
      <c r="J16" s="11">
        <v>5</v>
      </c>
      <c r="K16" s="11"/>
      <c r="L16" s="11">
        <v>3.69</v>
      </c>
      <c r="M16" s="11">
        <v>3.58</v>
      </c>
      <c r="N16" s="11"/>
      <c r="O16" s="11">
        <v>3.38</v>
      </c>
      <c r="P16" s="11">
        <v>4.08</v>
      </c>
      <c r="Q16" s="11">
        <v>4.2300000000000004</v>
      </c>
      <c r="R16" s="11">
        <v>5</v>
      </c>
      <c r="S16" s="11"/>
      <c r="T16" s="11"/>
      <c r="U16" s="11">
        <v>4.4000000000000004</v>
      </c>
      <c r="V16" s="11"/>
      <c r="W16" s="11"/>
      <c r="X16" s="11">
        <v>4</v>
      </c>
      <c r="Y16" s="11">
        <v>4.1735714285714289</v>
      </c>
    </row>
    <row r="17" spans="1:25" x14ac:dyDescent="0.25">
      <c r="A17" s="323" t="s">
        <v>37</v>
      </c>
      <c r="B17" s="16">
        <v>27</v>
      </c>
      <c r="C17" s="11">
        <v>4.22</v>
      </c>
      <c r="D17" s="11">
        <v>4.07</v>
      </c>
      <c r="E17" s="11">
        <v>4.3</v>
      </c>
      <c r="F17" s="11">
        <v>4.63</v>
      </c>
      <c r="G17" s="11">
        <v>4.7</v>
      </c>
      <c r="H17" s="11">
        <v>3.74</v>
      </c>
      <c r="I17" s="11">
        <v>4.4400000000000004</v>
      </c>
      <c r="J17" s="11">
        <v>5</v>
      </c>
      <c r="K17" s="11"/>
      <c r="L17" s="11">
        <v>3.63</v>
      </c>
      <c r="M17" s="11">
        <v>3.78</v>
      </c>
      <c r="N17" s="11"/>
      <c r="O17" s="11">
        <v>3.44</v>
      </c>
      <c r="P17" s="11">
        <v>3.96</v>
      </c>
      <c r="Q17" s="11">
        <v>4.63</v>
      </c>
      <c r="R17" s="11">
        <v>4.96</v>
      </c>
      <c r="S17" s="11"/>
      <c r="T17" s="11"/>
      <c r="U17" s="11">
        <v>4.59</v>
      </c>
      <c r="V17" s="11"/>
      <c r="W17" s="11"/>
      <c r="X17" s="11">
        <v>4.33</v>
      </c>
      <c r="Y17" s="11">
        <v>4.2949999999999999</v>
      </c>
    </row>
    <row r="18" spans="1:25" x14ac:dyDescent="0.25">
      <c r="A18" s="323" t="s">
        <v>221</v>
      </c>
      <c r="B18" s="16">
        <f>SUM(B2:B17)</f>
        <v>382</v>
      </c>
      <c r="C18" s="11">
        <v>4.5250000000000004</v>
      </c>
      <c r="D18" s="11">
        <v>4.4893750000000008</v>
      </c>
      <c r="E18" s="11">
        <v>4.26</v>
      </c>
      <c r="F18" s="11">
        <v>4.4950000000000001</v>
      </c>
      <c r="G18" s="11">
        <v>4.4509999999999996</v>
      </c>
      <c r="H18" s="11">
        <v>3.9614285714285713</v>
      </c>
      <c r="I18" s="11">
        <v>4.1312499999999996</v>
      </c>
      <c r="J18" s="11">
        <v>4.9550000000000001</v>
      </c>
      <c r="K18" s="11">
        <v>3.7250000000000005</v>
      </c>
      <c r="L18" s="11">
        <v>3.7675000000000001</v>
      </c>
      <c r="M18" s="11">
        <v>3.5524999999999998</v>
      </c>
      <c r="N18" s="11">
        <v>4.46</v>
      </c>
      <c r="O18" s="11">
        <v>3.4674999999999998</v>
      </c>
      <c r="P18" s="11">
        <v>3.9225000000000003</v>
      </c>
      <c r="Q18" s="11">
        <v>4.6778571428571425</v>
      </c>
      <c r="R18" s="11">
        <v>4.862857142857143</v>
      </c>
      <c r="S18" s="11">
        <v>4.6325000000000003</v>
      </c>
      <c r="T18" s="11">
        <v>4.7483333333333331</v>
      </c>
      <c r="U18" s="11">
        <v>4.7071428571428564</v>
      </c>
      <c r="V18" s="11">
        <v>4.415</v>
      </c>
      <c r="W18" s="11">
        <v>4.9349999999999996</v>
      </c>
      <c r="X18" s="11">
        <v>4.2575000000000003</v>
      </c>
      <c r="Y18" s="11">
        <v>4.3192434523809524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J23" sqref="J23"/>
    </sheetView>
  </sheetViews>
  <sheetFormatPr defaultRowHeight="15" x14ac:dyDescent="0.25"/>
  <sheetData>
    <row r="1" spans="1:20" ht="73.5" x14ac:dyDescent="0.25">
      <c r="A1" s="59"/>
      <c r="B1" s="318" t="s">
        <v>222</v>
      </c>
      <c r="C1" s="318" t="s">
        <v>223</v>
      </c>
      <c r="D1" s="318" t="s">
        <v>210</v>
      </c>
      <c r="E1" s="318" t="s">
        <v>171</v>
      </c>
      <c r="F1" s="318" t="s">
        <v>5</v>
      </c>
      <c r="G1" s="318" t="s">
        <v>6</v>
      </c>
      <c r="H1" s="318" t="s">
        <v>4</v>
      </c>
      <c r="I1" s="318" t="s">
        <v>211</v>
      </c>
      <c r="J1" s="318" t="s">
        <v>247</v>
      </c>
      <c r="K1" s="318" t="s">
        <v>9</v>
      </c>
      <c r="L1" s="318" t="s">
        <v>8</v>
      </c>
      <c r="M1" s="318" t="s">
        <v>10</v>
      </c>
      <c r="N1" s="318" t="s">
        <v>11</v>
      </c>
      <c r="O1" s="318" t="s">
        <v>177</v>
      </c>
      <c r="P1" s="318" t="s">
        <v>215</v>
      </c>
      <c r="Q1" s="318" t="s">
        <v>15</v>
      </c>
      <c r="R1" s="318" t="s">
        <v>214</v>
      </c>
      <c r="S1" s="318" t="s">
        <v>7</v>
      </c>
      <c r="T1" s="319" t="s">
        <v>248</v>
      </c>
    </row>
    <row r="2" spans="1:20" x14ac:dyDescent="0.25">
      <c r="A2" s="317" t="s">
        <v>22</v>
      </c>
      <c r="B2" s="11">
        <v>4.6086956521739131</v>
      </c>
      <c r="C2" s="11">
        <v>4.7826086956521738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</row>
    <row r="3" spans="1:20" x14ac:dyDescent="0.25">
      <c r="A3" s="317" t="s">
        <v>23</v>
      </c>
      <c r="B3" s="11">
        <v>4.7826086956521738</v>
      </c>
      <c r="C3" s="11">
        <v>4.8695652173913047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</row>
    <row r="4" spans="1:20" x14ac:dyDescent="0.25">
      <c r="A4" s="317" t="s">
        <v>24</v>
      </c>
      <c r="B4" s="11">
        <v>4.208333333333333</v>
      </c>
      <c r="C4" s="11">
        <v>4.458333333333333</v>
      </c>
      <c r="D4" s="11">
        <v>4.416666666666667</v>
      </c>
      <c r="E4" s="11">
        <v>4.416666666666667</v>
      </c>
      <c r="F4" s="317"/>
      <c r="G4" s="11">
        <v>4.625</v>
      </c>
      <c r="H4" s="317"/>
      <c r="I4" s="11">
        <v>5</v>
      </c>
      <c r="J4" s="11">
        <v>4.416666666666667</v>
      </c>
      <c r="K4" s="11" t="s">
        <v>220</v>
      </c>
      <c r="L4" s="317"/>
      <c r="M4" s="317"/>
      <c r="N4" s="317"/>
      <c r="O4" s="11">
        <v>5</v>
      </c>
      <c r="P4" s="11">
        <v>5</v>
      </c>
      <c r="Q4" s="11">
        <v>5</v>
      </c>
      <c r="R4" s="11">
        <v>5</v>
      </c>
      <c r="S4" s="317"/>
      <c r="T4" s="11">
        <v>4.7638888888888902</v>
      </c>
    </row>
    <row r="5" spans="1:20" x14ac:dyDescent="0.25">
      <c r="A5" s="317" t="s">
        <v>25</v>
      </c>
      <c r="B5" s="11">
        <v>5</v>
      </c>
      <c r="C5" s="11">
        <v>4.8461538461538458</v>
      </c>
      <c r="D5" s="11">
        <v>4.4230769230769234</v>
      </c>
      <c r="E5" s="11">
        <v>4.615384615384615</v>
      </c>
      <c r="F5" s="317"/>
      <c r="G5" s="11">
        <v>4.2307692307692308</v>
      </c>
      <c r="H5" s="317"/>
      <c r="I5" s="11">
        <v>5</v>
      </c>
      <c r="J5" s="11">
        <v>4.5384615384615383</v>
      </c>
      <c r="K5" s="11" t="s">
        <v>220</v>
      </c>
      <c r="L5" s="317"/>
      <c r="M5" s="317"/>
      <c r="N5" s="317"/>
      <c r="O5" s="11">
        <v>5</v>
      </c>
      <c r="P5" s="11">
        <v>5</v>
      </c>
      <c r="Q5" s="11">
        <v>5</v>
      </c>
      <c r="R5" s="11">
        <v>4.7692307692307692</v>
      </c>
      <c r="S5" s="317"/>
      <c r="T5" s="11">
        <v>4.7307692307692299</v>
      </c>
    </row>
    <row r="6" spans="1:20" x14ac:dyDescent="0.25">
      <c r="A6" s="317" t="s">
        <v>26</v>
      </c>
      <c r="B6" s="11">
        <v>4.666666666666667</v>
      </c>
      <c r="C6" s="11">
        <v>4.5714285714285712</v>
      </c>
      <c r="D6" s="11">
        <v>4.333333333333333</v>
      </c>
      <c r="E6" s="11">
        <v>4.333333333333333</v>
      </c>
      <c r="F6" s="11" t="s">
        <v>220</v>
      </c>
      <c r="G6" s="11">
        <v>4.1428571428571432</v>
      </c>
      <c r="H6" s="317"/>
      <c r="I6" s="11">
        <v>4.9523809523809526</v>
      </c>
      <c r="J6" s="11">
        <v>4.333333333333333</v>
      </c>
      <c r="K6" s="317"/>
      <c r="L6" s="11" t="s">
        <v>220</v>
      </c>
      <c r="M6" s="317"/>
      <c r="N6" s="317"/>
      <c r="O6" s="11">
        <v>5</v>
      </c>
      <c r="P6" s="11">
        <v>4.7619047619047619</v>
      </c>
      <c r="Q6" s="11">
        <v>5</v>
      </c>
      <c r="R6" s="11">
        <v>4.8571428571428568</v>
      </c>
      <c r="S6" s="317"/>
      <c r="T6" s="11">
        <v>4.6349206349206353</v>
      </c>
    </row>
    <row r="7" spans="1:20" x14ac:dyDescent="0.25">
      <c r="A7" s="317" t="s">
        <v>27</v>
      </c>
      <c r="B7" s="11">
        <v>4.96</v>
      </c>
      <c r="C7" s="11">
        <v>4.72</v>
      </c>
      <c r="D7" s="11">
        <v>4.28</v>
      </c>
      <c r="E7" s="11">
        <v>4.4000000000000004</v>
      </c>
      <c r="F7" s="11" t="s">
        <v>220</v>
      </c>
      <c r="G7" s="11">
        <v>4.12</v>
      </c>
      <c r="H7" s="317"/>
      <c r="I7" s="11">
        <v>5</v>
      </c>
      <c r="J7" s="11">
        <v>4.4800000000000004</v>
      </c>
      <c r="K7" s="317"/>
      <c r="L7" s="11" t="s">
        <v>220</v>
      </c>
      <c r="M7" s="317"/>
      <c r="N7" s="317"/>
      <c r="O7" s="11">
        <v>5</v>
      </c>
      <c r="P7" s="11">
        <v>4.84</v>
      </c>
      <c r="Q7" s="11">
        <v>5</v>
      </c>
      <c r="R7" s="11">
        <v>4.68</v>
      </c>
      <c r="S7" s="317"/>
      <c r="T7" s="11">
        <v>4.6444444444444457</v>
      </c>
    </row>
    <row r="8" spans="1:20" x14ac:dyDescent="0.25">
      <c r="A8" s="317" t="s">
        <v>28</v>
      </c>
      <c r="B8" s="11">
        <v>4.333333333333333</v>
      </c>
      <c r="C8" s="11">
        <v>4.375</v>
      </c>
      <c r="D8" s="11">
        <v>4.208333333333333</v>
      </c>
      <c r="E8" s="11">
        <v>4.583333333333333</v>
      </c>
      <c r="F8" s="11">
        <v>4.333333333333333</v>
      </c>
      <c r="G8" s="11">
        <v>4.333333333333333</v>
      </c>
      <c r="H8" s="317"/>
      <c r="I8" s="11">
        <v>4.833333333333333</v>
      </c>
      <c r="J8" s="11">
        <v>4.458333333333333</v>
      </c>
      <c r="K8" s="317"/>
      <c r="L8" s="11" t="s">
        <v>220</v>
      </c>
      <c r="M8" s="317"/>
      <c r="N8" s="317"/>
      <c r="O8" s="11">
        <v>4.916666666666667</v>
      </c>
      <c r="P8" s="11">
        <v>4.583333333333333</v>
      </c>
      <c r="Q8" s="11">
        <v>4.875</v>
      </c>
      <c r="R8" s="11">
        <v>4.875</v>
      </c>
      <c r="S8" s="317"/>
      <c r="T8" s="11">
        <v>4.5999999999999996</v>
      </c>
    </row>
    <row r="9" spans="1:20" x14ac:dyDescent="0.25">
      <c r="A9" s="317" t="s">
        <v>29</v>
      </c>
      <c r="B9" s="11">
        <v>4.7586206896551726</v>
      </c>
      <c r="C9" s="11">
        <v>4.931034482758621</v>
      </c>
      <c r="D9" s="11">
        <v>4.2758620689655169</v>
      </c>
      <c r="E9" s="11">
        <v>4.5517241379310347</v>
      </c>
      <c r="F9" s="11">
        <v>4.8275862068965516</v>
      </c>
      <c r="G9" s="11">
        <v>4.3103448275862073</v>
      </c>
      <c r="H9" s="317"/>
      <c r="I9" s="11">
        <v>4.931034482758621</v>
      </c>
      <c r="J9" s="11">
        <v>4.4137931034482758</v>
      </c>
      <c r="K9" s="317"/>
      <c r="L9" s="11" t="s">
        <v>220</v>
      </c>
      <c r="M9" s="317"/>
      <c r="N9" s="317"/>
      <c r="O9" s="11">
        <v>4.8620689655172411</v>
      </c>
      <c r="P9" s="11">
        <v>4.8965517241379306</v>
      </c>
      <c r="Q9" s="11">
        <v>5</v>
      </c>
      <c r="R9" s="11">
        <v>4.7241379310344831</v>
      </c>
      <c r="S9" s="317"/>
      <c r="T9" s="11">
        <v>4.679310344827587</v>
      </c>
    </row>
    <row r="10" spans="1:20" x14ac:dyDescent="0.25">
      <c r="A10" s="317" t="s">
        <v>30</v>
      </c>
      <c r="B10" s="11">
        <v>4.75</v>
      </c>
      <c r="C10" s="11">
        <v>4.541666666666667</v>
      </c>
      <c r="D10" s="11">
        <v>4.416666666666667</v>
      </c>
      <c r="E10" s="11">
        <v>4.375</v>
      </c>
      <c r="F10" s="11">
        <v>4.375</v>
      </c>
      <c r="G10" s="11">
        <v>4.291666666666667</v>
      </c>
      <c r="H10" s="11">
        <v>4.041666666666667</v>
      </c>
      <c r="I10" s="11">
        <v>4.958333333333333</v>
      </c>
      <c r="J10" s="11">
        <v>4.25</v>
      </c>
      <c r="K10" s="317"/>
      <c r="L10" s="317"/>
      <c r="M10" s="317"/>
      <c r="N10" s="317"/>
      <c r="O10" s="11">
        <v>4.833333333333333</v>
      </c>
      <c r="P10" s="11">
        <v>4.708333333333333</v>
      </c>
      <c r="Q10" s="11">
        <v>5</v>
      </c>
      <c r="R10" s="11">
        <v>5</v>
      </c>
      <c r="S10" s="11">
        <v>4.75</v>
      </c>
      <c r="T10" s="11">
        <v>4.583333333333333</v>
      </c>
    </row>
    <row r="11" spans="1:20" x14ac:dyDescent="0.25">
      <c r="A11" s="317" t="s">
        <v>31</v>
      </c>
      <c r="B11" s="11">
        <v>4.333333333333333</v>
      </c>
      <c r="C11" s="11">
        <v>3.8333333333333335</v>
      </c>
      <c r="D11" s="11">
        <v>3.7916666666666665</v>
      </c>
      <c r="E11" s="11">
        <v>3.5833333333333335</v>
      </c>
      <c r="F11" s="11">
        <v>4.041666666666667</v>
      </c>
      <c r="G11" s="11">
        <v>3.5833333333333335</v>
      </c>
      <c r="H11" s="11">
        <v>3.4166666666666665</v>
      </c>
      <c r="I11" s="11">
        <v>4.875</v>
      </c>
      <c r="J11" s="11">
        <v>3.4166666666666665</v>
      </c>
      <c r="K11" s="317"/>
      <c r="L11" s="317"/>
      <c r="M11" s="317"/>
      <c r="N11" s="317"/>
      <c r="O11" s="11">
        <v>4.75</v>
      </c>
      <c r="P11" s="11">
        <v>4.75</v>
      </c>
      <c r="Q11" s="11">
        <v>4.958333333333333</v>
      </c>
      <c r="R11" s="11">
        <v>5</v>
      </c>
      <c r="S11" s="11">
        <v>4.25</v>
      </c>
      <c r="T11" s="11">
        <v>4.2013888888888893</v>
      </c>
    </row>
    <row r="12" spans="1:20" x14ac:dyDescent="0.25">
      <c r="A12" s="317" t="s">
        <v>32</v>
      </c>
      <c r="B12" s="11">
        <v>4.4761904761904763</v>
      </c>
      <c r="C12" s="11">
        <v>4.1904761904761907</v>
      </c>
      <c r="D12" s="11">
        <v>4.0952380952380949</v>
      </c>
      <c r="E12" s="11">
        <v>4.3809523809523814</v>
      </c>
      <c r="F12" s="11">
        <v>4.666666666666667</v>
      </c>
      <c r="G12" s="11">
        <v>3.8095238095238093</v>
      </c>
      <c r="H12" s="11">
        <v>4.1428571428571432</v>
      </c>
      <c r="I12" s="11">
        <v>4.9523809523809526</v>
      </c>
      <c r="J12" s="11">
        <v>4.1399999999999997</v>
      </c>
      <c r="K12" s="317"/>
      <c r="L12" s="317"/>
      <c r="M12" s="11" t="s">
        <v>220</v>
      </c>
      <c r="N12" s="11" t="s">
        <v>220</v>
      </c>
      <c r="O12" s="11">
        <v>4.4761904761904763</v>
      </c>
      <c r="P12" s="11">
        <v>4.9047619047619051</v>
      </c>
      <c r="Q12" s="11">
        <v>5</v>
      </c>
      <c r="R12" s="11">
        <v>5</v>
      </c>
      <c r="S12" s="11">
        <v>4.8571428571428568</v>
      </c>
      <c r="T12" s="11">
        <v>4.5357142857142847</v>
      </c>
    </row>
    <row r="13" spans="1:20" x14ac:dyDescent="0.25">
      <c r="A13" s="317" t="s">
        <v>33</v>
      </c>
      <c r="B13" s="11">
        <v>4.333333333333333</v>
      </c>
      <c r="C13" s="11">
        <v>4.1428571428571432</v>
      </c>
      <c r="D13" s="11">
        <v>4</v>
      </c>
      <c r="E13" s="11">
        <v>4.4761904761904763</v>
      </c>
      <c r="F13" s="11">
        <v>4.1904761904761907</v>
      </c>
      <c r="G13" s="11">
        <v>3.6190476190476191</v>
      </c>
      <c r="H13" s="11">
        <v>3.5714285714285716</v>
      </c>
      <c r="I13" s="11">
        <v>4.7619047619047619</v>
      </c>
      <c r="J13" s="11">
        <v>3.3333333333333335</v>
      </c>
      <c r="K13" s="317"/>
      <c r="L13" s="317"/>
      <c r="M13" s="317"/>
      <c r="N13" s="317"/>
      <c r="O13" s="11">
        <v>4.2857142857142856</v>
      </c>
      <c r="P13" s="11">
        <v>4.3809523809523814</v>
      </c>
      <c r="Q13" s="11">
        <v>4.5238095238095237</v>
      </c>
      <c r="R13" s="11">
        <v>4.7142857142857144</v>
      </c>
      <c r="S13" s="11">
        <v>4.5714285714285712</v>
      </c>
      <c r="T13" s="11">
        <v>4.2023809523809526</v>
      </c>
    </row>
    <row r="14" spans="1:20" x14ac:dyDescent="0.25">
      <c r="A14" s="317" t="s">
        <v>34</v>
      </c>
      <c r="B14" s="11">
        <v>4.1481481481481479</v>
      </c>
      <c r="C14" s="11">
        <v>4.2222222222222223</v>
      </c>
      <c r="D14" s="11">
        <v>4.0740740740740744</v>
      </c>
      <c r="E14" s="11">
        <v>4.333333333333333</v>
      </c>
      <c r="F14" s="11">
        <v>4.2592592592592595</v>
      </c>
      <c r="G14" s="11">
        <v>3.7307692307692308</v>
      </c>
      <c r="H14" s="11">
        <v>4.4444444444444446</v>
      </c>
      <c r="I14" s="11">
        <v>4.7777777777777777</v>
      </c>
      <c r="J14" s="11"/>
      <c r="K14" s="11">
        <v>4.1481481481481479</v>
      </c>
      <c r="L14" s="11">
        <v>3.7407407407407409</v>
      </c>
      <c r="M14" s="11">
        <v>3.925925925925926</v>
      </c>
      <c r="N14" s="11">
        <v>4.0740740740740744</v>
      </c>
      <c r="O14" s="11">
        <v>4.2962962962962967</v>
      </c>
      <c r="P14" s="11">
        <v>4.4444444444444446</v>
      </c>
      <c r="Q14" s="11">
        <v>4.1923076923076925</v>
      </c>
      <c r="R14" s="11">
        <v>4.9629629629629628</v>
      </c>
      <c r="S14" s="11">
        <v>4.4074074074074074</v>
      </c>
      <c r="T14" s="11">
        <v>4.2509700176366829</v>
      </c>
    </row>
    <row r="15" spans="1:20" x14ac:dyDescent="0.25">
      <c r="A15" s="317" t="s">
        <v>35</v>
      </c>
      <c r="B15" s="11">
        <v>4.3703703703703702</v>
      </c>
      <c r="C15" s="11">
        <v>4.2962962962962967</v>
      </c>
      <c r="D15" s="11">
        <v>4.1851851851851851</v>
      </c>
      <c r="E15" s="11">
        <v>4.4814814814814818</v>
      </c>
      <c r="F15" s="11">
        <v>4.5925925925925926</v>
      </c>
      <c r="G15" s="11">
        <v>3.8148148148148149</v>
      </c>
      <c r="H15" s="11">
        <v>4.2592592592592595</v>
      </c>
      <c r="I15" s="11">
        <v>5</v>
      </c>
      <c r="J15" s="11"/>
      <c r="K15" s="11">
        <v>4</v>
      </c>
      <c r="L15" s="11">
        <v>3.7777777777777777</v>
      </c>
      <c r="M15" s="11">
        <v>3.7037037037037037</v>
      </c>
      <c r="N15" s="11">
        <v>3.925925925925926</v>
      </c>
      <c r="O15" s="11">
        <v>4.5555555555555554</v>
      </c>
      <c r="P15" s="11">
        <v>4.7037037037037033</v>
      </c>
      <c r="Q15" s="11">
        <v>4.7407407407407405</v>
      </c>
      <c r="R15" s="11">
        <v>5</v>
      </c>
      <c r="S15" s="11">
        <v>4.4074074074074074</v>
      </c>
      <c r="T15" s="11">
        <v>4.3432098765432103</v>
      </c>
    </row>
    <row r="16" spans="1:20" x14ac:dyDescent="0.25">
      <c r="A16" s="317" t="s">
        <v>36</v>
      </c>
      <c r="B16" s="11">
        <v>3.4444444444444446</v>
      </c>
      <c r="C16" s="11">
        <v>3.5</v>
      </c>
      <c r="D16" s="11">
        <v>3.1111111111111112</v>
      </c>
      <c r="E16" s="11">
        <v>3.1111111111111112</v>
      </c>
      <c r="F16" s="11">
        <v>3.6111111111111112</v>
      </c>
      <c r="G16" s="11">
        <v>2.7777777777777777</v>
      </c>
      <c r="H16" s="11">
        <v>3.2222222222222223</v>
      </c>
      <c r="I16" s="11">
        <v>4</v>
      </c>
      <c r="J16" s="11"/>
      <c r="K16" s="11">
        <v>2.8888888888888888</v>
      </c>
      <c r="L16" s="11">
        <v>3</v>
      </c>
      <c r="M16" s="11">
        <v>2.7222222222222223</v>
      </c>
      <c r="N16" s="11">
        <v>3.4444444444444446</v>
      </c>
      <c r="O16" s="11">
        <v>3.8333333333333335</v>
      </c>
      <c r="P16" s="11">
        <v>4.2777777777777777</v>
      </c>
      <c r="Q16" s="11">
        <v>3.9411764705882355</v>
      </c>
      <c r="R16" s="11" t="s">
        <v>220</v>
      </c>
      <c r="S16" s="11">
        <v>3.3888888888888888</v>
      </c>
      <c r="T16" s="11">
        <v>3.3760683760683756</v>
      </c>
    </row>
    <row r="17" spans="1:20" x14ac:dyDescent="0.25">
      <c r="A17" s="317" t="s">
        <v>37</v>
      </c>
      <c r="B17" s="11">
        <v>4.2</v>
      </c>
      <c r="C17" s="11">
        <v>3.8666666666666667</v>
      </c>
      <c r="D17" s="11">
        <v>4.4666666666666668</v>
      </c>
      <c r="E17" s="11">
        <v>4.5999999999999996</v>
      </c>
      <c r="F17" s="11">
        <v>3.9333333333333331</v>
      </c>
      <c r="G17" s="11">
        <v>3.3333333333333335</v>
      </c>
      <c r="H17" s="11">
        <v>4.4000000000000004</v>
      </c>
      <c r="I17" s="11">
        <v>4.7333333333333334</v>
      </c>
      <c r="J17" s="11"/>
      <c r="K17" s="11">
        <v>3.6</v>
      </c>
      <c r="L17" s="11">
        <v>3.6666666666666665</v>
      </c>
      <c r="M17" s="11">
        <v>3.5333333333333332</v>
      </c>
      <c r="N17" s="11">
        <v>4.0666666666666664</v>
      </c>
      <c r="O17" s="11">
        <v>4.0666666666666664</v>
      </c>
      <c r="P17" s="11">
        <v>4.666666666666667</v>
      </c>
      <c r="Q17" s="11">
        <v>4.5333333333333332</v>
      </c>
      <c r="R17" s="11" t="s">
        <v>220</v>
      </c>
      <c r="S17" s="11">
        <v>4.1333333333333337</v>
      </c>
      <c r="T17" s="11">
        <v>4.1238095238095243</v>
      </c>
    </row>
    <row r="18" spans="1:20" x14ac:dyDescent="0.25">
      <c r="A18" s="320" t="s">
        <v>249</v>
      </c>
      <c r="B18" s="321">
        <f>AVERAGE(B2:B17)</f>
        <v>4.4608799047896692</v>
      </c>
      <c r="C18" s="321">
        <f t="shared" ref="C18:T18" si="0">AVERAGE(C2:C17)</f>
        <v>4.3842276665772726</v>
      </c>
      <c r="D18" s="321">
        <f t="shared" si="0"/>
        <v>4.1484200564988747</v>
      </c>
      <c r="E18" s="321">
        <f t="shared" si="0"/>
        <v>4.302988871646507</v>
      </c>
      <c r="F18" s="321">
        <f t="shared" si="0"/>
        <v>4.2831025360335708</v>
      </c>
      <c r="G18" s="321">
        <f t="shared" si="0"/>
        <v>3.9087550799866078</v>
      </c>
      <c r="H18" s="321">
        <f t="shared" si="0"/>
        <v>3.9373181216931217</v>
      </c>
      <c r="I18" s="321">
        <f t="shared" si="0"/>
        <v>4.8411056376573613</v>
      </c>
      <c r="J18" s="321">
        <f t="shared" si="0"/>
        <v>4.1780587975243142</v>
      </c>
      <c r="K18" s="321">
        <f t="shared" si="0"/>
        <v>3.6592592592592594</v>
      </c>
      <c r="L18" s="321">
        <f t="shared" si="0"/>
        <v>3.5462962962962963</v>
      </c>
      <c r="M18" s="321">
        <f t="shared" si="0"/>
        <v>3.4712962962962961</v>
      </c>
      <c r="N18" s="321">
        <f t="shared" si="0"/>
        <v>3.8777777777777778</v>
      </c>
      <c r="O18" s="321">
        <f t="shared" si="0"/>
        <v>4.6339875413767047</v>
      </c>
      <c r="P18" s="321">
        <f t="shared" si="0"/>
        <v>4.708459287929732</v>
      </c>
      <c r="Q18" s="321">
        <f t="shared" si="0"/>
        <v>4.7689072210080621</v>
      </c>
      <c r="R18" s="321">
        <f t="shared" si="0"/>
        <v>4.8818966862213991</v>
      </c>
      <c r="S18" s="321">
        <f t="shared" si="0"/>
        <v>4.3457010582010591</v>
      </c>
      <c r="T18" s="321">
        <f t="shared" si="0"/>
        <v>4.4050149141590031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opLeftCell="F1" workbookViewId="0">
      <selection activeCell="J3" sqref="J3"/>
    </sheetView>
  </sheetViews>
  <sheetFormatPr defaultRowHeight="15" x14ac:dyDescent="0.25"/>
  <sheetData>
    <row r="1" spans="1:32" ht="93" x14ac:dyDescent="0.25">
      <c r="A1" s="59"/>
      <c r="B1" s="302" t="s">
        <v>222</v>
      </c>
      <c r="C1" s="302" t="s">
        <v>223</v>
      </c>
      <c r="D1" s="302" t="s">
        <v>171</v>
      </c>
      <c r="E1" s="302" t="s">
        <v>210</v>
      </c>
      <c r="F1" s="302" t="s">
        <v>6</v>
      </c>
      <c r="G1" s="302" t="s">
        <v>4</v>
      </c>
      <c r="H1" s="302" t="s">
        <v>211</v>
      </c>
      <c r="I1" s="302" t="s">
        <v>212</v>
      </c>
      <c r="J1" s="302" t="s">
        <v>213</v>
      </c>
      <c r="K1" s="302" t="s">
        <v>8</v>
      </c>
      <c r="L1" s="302" t="s">
        <v>10</v>
      </c>
      <c r="M1" s="302" t="s">
        <v>9</v>
      </c>
      <c r="N1" s="302" t="s">
        <v>11</v>
      </c>
      <c r="O1" s="302" t="s">
        <v>5</v>
      </c>
      <c r="P1" s="302" t="s">
        <v>215</v>
      </c>
      <c r="Q1" s="302" t="s">
        <v>177</v>
      </c>
      <c r="R1" s="302" t="s">
        <v>214</v>
      </c>
      <c r="S1" s="302" t="s">
        <v>7</v>
      </c>
      <c r="T1" s="302" t="s">
        <v>15</v>
      </c>
      <c r="U1" s="302" t="s">
        <v>224</v>
      </c>
      <c r="V1" s="302" t="s">
        <v>225</v>
      </c>
      <c r="W1" s="302" t="s">
        <v>226</v>
      </c>
      <c r="X1" s="302" t="s">
        <v>227</v>
      </c>
      <c r="Y1" s="302" t="s">
        <v>228</v>
      </c>
      <c r="Z1" s="302" t="s">
        <v>229</v>
      </c>
      <c r="AA1" s="302" t="s">
        <v>230</v>
      </c>
      <c r="AB1" s="302" t="s">
        <v>216</v>
      </c>
      <c r="AC1" s="302" t="s">
        <v>218</v>
      </c>
      <c r="AD1" s="302" t="s">
        <v>231</v>
      </c>
      <c r="AE1" s="302" t="s">
        <v>232</v>
      </c>
      <c r="AF1" s="302" t="s">
        <v>233</v>
      </c>
    </row>
    <row r="2" spans="1:32" x14ac:dyDescent="0.25">
      <c r="A2" s="303" t="s">
        <v>22</v>
      </c>
      <c r="B2" s="304">
        <v>4.615384615384615</v>
      </c>
      <c r="C2" s="304">
        <v>4.6923076923076925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 t="s">
        <v>220</v>
      </c>
      <c r="V2" s="305">
        <v>0</v>
      </c>
      <c r="W2" s="305">
        <v>0</v>
      </c>
      <c r="X2" s="305">
        <v>0</v>
      </c>
      <c r="Y2" s="305">
        <v>111</v>
      </c>
      <c r="Z2" s="305">
        <v>13</v>
      </c>
      <c r="AA2" s="305">
        <v>63</v>
      </c>
      <c r="AB2" s="305">
        <v>1732</v>
      </c>
      <c r="AC2" s="305">
        <v>0</v>
      </c>
      <c r="AD2" s="305">
        <v>0</v>
      </c>
      <c r="AE2" s="305">
        <v>0</v>
      </c>
      <c r="AF2" s="305">
        <v>1732</v>
      </c>
    </row>
    <row r="3" spans="1:32" x14ac:dyDescent="0.25">
      <c r="A3" s="303" t="s">
        <v>23</v>
      </c>
      <c r="B3" s="304">
        <v>5</v>
      </c>
      <c r="C3" s="304">
        <v>5</v>
      </c>
      <c r="D3" s="304" t="s">
        <v>220</v>
      </c>
      <c r="E3" s="304" t="s">
        <v>220</v>
      </c>
      <c r="F3" s="304" t="s">
        <v>220</v>
      </c>
      <c r="G3" s="304"/>
      <c r="H3" s="304" t="s">
        <v>220</v>
      </c>
      <c r="I3" s="304"/>
      <c r="J3" s="304" t="s">
        <v>220</v>
      </c>
      <c r="K3" s="304"/>
      <c r="L3" s="304"/>
      <c r="M3" s="304"/>
      <c r="N3" s="304"/>
      <c r="O3" s="304"/>
      <c r="P3" s="304" t="s">
        <v>220</v>
      </c>
      <c r="Q3" s="304" t="s">
        <v>220</v>
      </c>
      <c r="R3" s="304" t="s">
        <v>220</v>
      </c>
      <c r="S3" s="304"/>
      <c r="T3" s="304" t="s">
        <v>220</v>
      </c>
      <c r="U3" s="304" t="s">
        <v>220</v>
      </c>
      <c r="V3" s="305">
        <v>0</v>
      </c>
      <c r="W3" s="305">
        <v>0</v>
      </c>
      <c r="X3" s="305">
        <v>0</v>
      </c>
      <c r="Y3" s="305">
        <v>31</v>
      </c>
      <c r="Z3" s="305">
        <v>4</v>
      </c>
      <c r="AA3" s="305">
        <v>11</v>
      </c>
      <c r="AB3" s="305">
        <v>893</v>
      </c>
      <c r="AC3" s="305">
        <v>0</v>
      </c>
      <c r="AD3" s="305">
        <v>0</v>
      </c>
      <c r="AE3" s="305">
        <v>15</v>
      </c>
      <c r="AF3" s="305">
        <v>893</v>
      </c>
    </row>
    <row r="4" spans="1:32" x14ac:dyDescent="0.25">
      <c r="A4" s="303" t="s">
        <v>24</v>
      </c>
      <c r="B4" s="304">
        <v>4.6086956521739131</v>
      </c>
      <c r="C4" s="304">
        <v>4.6956521739130439</v>
      </c>
      <c r="D4" s="304">
        <v>4.3043478260869561</v>
      </c>
      <c r="E4" s="304">
        <v>4.1739130434782608</v>
      </c>
      <c r="F4" s="304">
        <v>4.3043478260869561</v>
      </c>
      <c r="G4" s="304"/>
      <c r="H4" s="304">
        <v>5</v>
      </c>
      <c r="I4" s="304"/>
      <c r="J4" s="304">
        <v>4.8695652173913047</v>
      </c>
      <c r="K4" s="304"/>
      <c r="L4" s="304"/>
      <c r="M4" s="304"/>
      <c r="N4" s="304"/>
      <c r="O4" s="304"/>
      <c r="P4" s="304">
        <v>4.8260869565217392</v>
      </c>
      <c r="Q4" s="304">
        <v>5</v>
      </c>
      <c r="R4" s="304">
        <v>4.7391304347826084</v>
      </c>
      <c r="S4" s="304"/>
      <c r="T4" s="304">
        <v>4.8695652173913047</v>
      </c>
      <c r="U4" s="304">
        <v>4.6763285024154593</v>
      </c>
      <c r="V4" s="305">
        <v>40</v>
      </c>
      <c r="W4" s="305">
        <v>0</v>
      </c>
      <c r="X4" s="305">
        <v>0</v>
      </c>
      <c r="Y4" s="305">
        <v>277</v>
      </c>
      <c r="Z4" s="305">
        <v>6</v>
      </c>
      <c r="AA4" s="305">
        <v>56</v>
      </c>
      <c r="AB4" s="305">
        <v>1043</v>
      </c>
      <c r="AC4" s="305">
        <v>0</v>
      </c>
      <c r="AD4" s="305">
        <v>37</v>
      </c>
      <c r="AE4" s="305">
        <v>0</v>
      </c>
      <c r="AF4" s="305">
        <v>1043</v>
      </c>
    </row>
    <row r="5" spans="1:32" x14ac:dyDescent="0.25">
      <c r="A5" s="303" t="s">
        <v>25</v>
      </c>
      <c r="B5" s="304">
        <v>4.8076923076923075</v>
      </c>
      <c r="C5" s="304">
        <v>4.7307692307692308</v>
      </c>
      <c r="D5" s="304">
        <v>4.615384615384615</v>
      </c>
      <c r="E5" s="304">
        <v>4.4230769230769234</v>
      </c>
      <c r="F5" s="304">
        <v>4.5769230769230766</v>
      </c>
      <c r="G5" s="304"/>
      <c r="H5" s="304">
        <v>5</v>
      </c>
      <c r="I5" s="304"/>
      <c r="J5" s="304">
        <v>4.8076923076923075</v>
      </c>
      <c r="K5" s="304"/>
      <c r="L5" s="304"/>
      <c r="M5" s="304"/>
      <c r="N5" s="304"/>
      <c r="O5" s="304"/>
      <c r="P5" s="304">
        <v>4.7307692307692308</v>
      </c>
      <c r="Q5" s="304">
        <v>5</v>
      </c>
      <c r="R5" s="304">
        <v>5</v>
      </c>
      <c r="S5" s="304"/>
      <c r="T5" s="304">
        <v>5</v>
      </c>
      <c r="U5" s="304">
        <v>4.7948717948717938</v>
      </c>
      <c r="V5" s="305">
        <v>62</v>
      </c>
      <c r="W5" s="305">
        <v>0</v>
      </c>
      <c r="X5" s="305">
        <v>0</v>
      </c>
      <c r="Y5" s="305">
        <v>351</v>
      </c>
      <c r="Z5" s="305">
        <v>26</v>
      </c>
      <c r="AA5" s="305">
        <v>69</v>
      </c>
      <c r="AB5" s="305">
        <v>1360</v>
      </c>
      <c r="AC5" s="305">
        <v>0</v>
      </c>
      <c r="AD5" s="305">
        <v>17</v>
      </c>
      <c r="AE5" s="305">
        <v>0</v>
      </c>
      <c r="AF5" s="305">
        <v>1360</v>
      </c>
    </row>
    <row r="6" spans="1:32" x14ac:dyDescent="0.25">
      <c r="A6" s="303" t="s">
        <v>26</v>
      </c>
      <c r="B6" s="306">
        <v>4.2592592592592595</v>
      </c>
      <c r="C6" s="306">
        <v>4.5185185185185182</v>
      </c>
      <c r="D6" s="306">
        <v>4.4814814814814818</v>
      </c>
      <c r="E6" s="306">
        <v>4.5185185185185182</v>
      </c>
      <c r="F6" s="306">
        <v>4.333333333333333</v>
      </c>
      <c r="G6" s="306"/>
      <c r="H6" s="306">
        <v>4.9259259259259256</v>
      </c>
      <c r="I6" s="306"/>
      <c r="J6" s="306">
        <v>4.6296296296296298</v>
      </c>
      <c r="K6" s="306"/>
      <c r="L6" s="306"/>
      <c r="M6" s="306"/>
      <c r="N6" s="306"/>
      <c r="O6" s="306" t="s">
        <v>220</v>
      </c>
      <c r="P6" s="306">
        <v>4.7777777777777777</v>
      </c>
      <c r="Q6" s="306">
        <v>4.8888888888888893</v>
      </c>
      <c r="R6" s="306">
        <v>4.7777777777777777</v>
      </c>
      <c r="S6" s="306"/>
      <c r="T6" s="306">
        <v>4.4074074074074074</v>
      </c>
      <c r="U6" s="307">
        <v>4.6378600823045266</v>
      </c>
      <c r="V6" s="308">
        <v>43</v>
      </c>
      <c r="W6" s="308">
        <v>0</v>
      </c>
      <c r="X6" s="308">
        <v>0</v>
      </c>
      <c r="Y6" s="308">
        <v>61</v>
      </c>
      <c r="Z6" s="308">
        <v>108</v>
      </c>
      <c r="AA6" s="308">
        <v>119</v>
      </c>
      <c r="AB6" s="308">
        <v>2130</v>
      </c>
      <c r="AC6" s="308">
        <v>0</v>
      </c>
      <c r="AD6" s="308">
        <v>0</v>
      </c>
      <c r="AE6" s="308">
        <v>0</v>
      </c>
      <c r="AF6" s="308">
        <v>2130</v>
      </c>
    </row>
    <row r="7" spans="1:32" x14ac:dyDescent="0.25">
      <c r="A7" s="303" t="s">
        <v>27</v>
      </c>
      <c r="B7" s="304">
        <v>4.75</v>
      </c>
      <c r="C7" s="304">
        <v>5</v>
      </c>
      <c r="D7" s="304">
        <v>4.6071428571428568</v>
      </c>
      <c r="E7" s="304">
        <v>4.3571428571428568</v>
      </c>
      <c r="F7" s="304">
        <v>4.4642857142857144</v>
      </c>
      <c r="G7" s="304"/>
      <c r="H7" s="304">
        <v>5</v>
      </c>
      <c r="I7" s="304"/>
      <c r="J7" s="304">
        <v>4.7142857142857144</v>
      </c>
      <c r="K7" s="304"/>
      <c r="L7" s="304"/>
      <c r="M7" s="304"/>
      <c r="N7" s="304"/>
      <c r="O7" s="304" t="s">
        <v>220</v>
      </c>
      <c r="P7" s="304">
        <v>4.8928571428571432</v>
      </c>
      <c r="Q7" s="304">
        <v>5</v>
      </c>
      <c r="R7" s="304">
        <v>4.8214285714285712</v>
      </c>
      <c r="S7" s="304"/>
      <c r="T7" s="304">
        <v>5</v>
      </c>
      <c r="U7" s="304">
        <v>4.761904761904761</v>
      </c>
      <c r="V7" s="305">
        <v>70</v>
      </c>
      <c r="W7" s="305">
        <v>0</v>
      </c>
      <c r="X7" s="305">
        <v>0</v>
      </c>
      <c r="Y7" s="305">
        <v>60</v>
      </c>
      <c r="Z7" s="305">
        <v>22</v>
      </c>
      <c r="AA7" s="305">
        <v>33</v>
      </c>
      <c r="AB7" s="305">
        <v>1064</v>
      </c>
      <c r="AC7" s="305">
        <v>0</v>
      </c>
      <c r="AD7" s="305">
        <v>5</v>
      </c>
      <c r="AE7" s="305">
        <v>0</v>
      </c>
      <c r="AF7" s="305">
        <v>1064</v>
      </c>
    </row>
    <row r="8" spans="1:32" x14ac:dyDescent="0.25">
      <c r="A8" s="303" t="s">
        <v>28</v>
      </c>
      <c r="B8" s="304">
        <v>4.7142857142857144</v>
      </c>
      <c r="C8" s="304">
        <v>4.6428571428571432</v>
      </c>
      <c r="D8" s="304">
        <v>4.4642857142857144</v>
      </c>
      <c r="E8" s="304">
        <v>4.1428571428571432</v>
      </c>
      <c r="F8" s="304">
        <v>4.3214285714285712</v>
      </c>
      <c r="G8" s="304"/>
      <c r="H8" s="304">
        <v>5</v>
      </c>
      <c r="I8" s="304"/>
      <c r="J8" s="304">
        <v>4.2857142857142856</v>
      </c>
      <c r="K8" s="304"/>
      <c r="L8" s="304"/>
      <c r="M8" s="304"/>
      <c r="N8" s="304"/>
      <c r="O8" s="304">
        <v>4.6071428571428568</v>
      </c>
      <c r="P8" s="304">
        <v>4.75</v>
      </c>
      <c r="Q8" s="304">
        <v>4.8928571428571432</v>
      </c>
      <c r="R8" s="304">
        <v>4.9285714285714288</v>
      </c>
      <c r="S8" s="304"/>
      <c r="T8" s="304">
        <v>5</v>
      </c>
      <c r="U8" s="304">
        <v>4.6392857142857142</v>
      </c>
      <c r="V8" s="305">
        <v>69</v>
      </c>
      <c r="W8" s="305">
        <v>0</v>
      </c>
      <c r="X8" s="305">
        <v>0</v>
      </c>
      <c r="Y8" s="305">
        <v>52</v>
      </c>
      <c r="Z8" s="305">
        <v>55</v>
      </c>
      <c r="AA8" s="305">
        <v>80</v>
      </c>
      <c r="AB8" s="305">
        <v>1910</v>
      </c>
      <c r="AC8" s="305">
        <v>0</v>
      </c>
      <c r="AD8" s="305">
        <v>0</v>
      </c>
      <c r="AE8" s="305">
        <v>0</v>
      </c>
      <c r="AF8" s="305">
        <v>1910</v>
      </c>
    </row>
    <row r="9" spans="1:32" x14ac:dyDescent="0.25">
      <c r="A9" s="303" t="s">
        <v>29</v>
      </c>
      <c r="B9" s="304">
        <v>4.375</v>
      </c>
      <c r="C9" s="304">
        <v>4.166666666666667</v>
      </c>
      <c r="D9" s="304">
        <v>4.083333333333333</v>
      </c>
      <c r="E9" s="304">
        <v>3.9583333333333335</v>
      </c>
      <c r="F9" s="304">
        <v>3.9583333333333335</v>
      </c>
      <c r="G9" s="304"/>
      <c r="H9" s="304">
        <v>4.666666666666667</v>
      </c>
      <c r="I9" s="304"/>
      <c r="J9" s="304">
        <v>3.9166666666666665</v>
      </c>
      <c r="K9" s="304"/>
      <c r="L9" s="304"/>
      <c r="M9" s="304"/>
      <c r="N9" s="304"/>
      <c r="O9" s="304">
        <v>4.291666666666667</v>
      </c>
      <c r="P9" s="304">
        <v>4.458333333333333</v>
      </c>
      <c r="Q9" s="304">
        <v>4.541666666666667</v>
      </c>
      <c r="R9" s="304">
        <v>4.458333333333333</v>
      </c>
      <c r="S9" s="304"/>
      <c r="T9" s="304">
        <v>4.75</v>
      </c>
      <c r="U9" s="304">
        <v>4.3083333333333336</v>
      </c>
      <c r="V9" s="305">
        <v>41</v>
      </c>
      <c r="W9" s="305">
        <v>0</v>
      </c>
      <c r="X9" s="305">
        <v>0</v>
      </c>
      <c r="Y9" s="305">
        <v>39</v>
      </c>
      <c r="Z9" s="305">
        <v>99</v>
      </c>
      <c r="AA9" s="305">
        <v>173</v>
      </c>
      <c r="AB9" s="305">
        <v>1478</v>
      </c>
      <c r="AC9" s="305">
        <v>0</v>
      </c>
      <c r="AD9" s="305">
        <v>0</v>
      </c>
      <c r="AE9" s="305">
        <v>5</v>
      </c>
      <c r="AF9" s="305">
        <v>1478</v>
      </c>
    </row>
    <row r="10" spans="1:32" x14ac:dyDescent="0.25">
      <c r="A10" s="303" t="s">
        <v>30</v>
      </c>
      <c r="B10" s="307">
        <v>4.7</v>
      </c>
      <c r="C10" s="307">
        <v>4.3</v>
      </c>
      <c r="D10" s="307">
        <v>4.55</v>
      </c>
      <c r="E10" s="307">
        <v>4.25</v>
      </c>
      <c r="F10" s="307">
        <v>4</v>
      </c>
      <c r="G10" s="307">
        <v>4.3499999999999996</v>
      </c>
      <c r="H10" s="304">
        <v>5</v>
      </c>
      <c r="I10" s="304">
        <v>4.55</v>
      </c>
      <c r="J10" s="307">
        <v>4.45</v>
      </c>
      <c r="K10" s="307"/>
      <c r="L10" s="307"/>
      <c r="M10" s="307"/>
      <c r="N10" s="307"/>
      <c r="O10" s="304">
        <v>4.0999999999999996</v>
      </c>
      <c r="P10" s="307">
        <v>4.8499999999999996</v>
      </c>
      <c r="Q10" s="307">
        <v>4.95</v>
      </c>
      <c r="R10" s="307">
        <v>5</v>
      </c>
      <c r="S10" s="307">
        <v>4.5</v>
      </c>
      <c r="T10" s="307">
        <v>5</v>
      </c>
      <c r="U10" s="307">
        <v>4.5807692307692296</v>
      </c>
      <c r="V10" s="308">
        <v>22</v>
      </c>
      <c r="W10" s="308">
        <v>0</v>
      </c>
      <c r="X10" s="308">
        <v>0</v>
      </c>
      <c r="Y10" s="308">
        <v>204</v>
      </c>
      <c r="Z10" s="308">
        <v>66</v>
      </c>
      <c r="AA10" s="308">
        <v>253</v>
      </c>
      <c r="AB10" s="308">
        <v>969</v>
      </c>
      <c r="AC10" s="308">
        <v>0</v>
      </c>
      <c r="AD10" s="308">
        <v>20</v>
      </c>
      <c r="AE10" s="308">
        <v>10</v>
      </c>
      <c r="AF10" s="308">
        <v>969</v>
      </c>
    </row>
    <row r="11" spans="1:32" x14ac:dyDescent="0.25">
      <c r="A11" s="303" t="s">
        <v>31</v>
      </c>
      <c r="B11" s="304">
        <v>4.3913043478260869</v>
      </c>
      <c r="C11" s="304">
        <v>4.1739130434782608</v>
      </c>
      <c r="D11" s="304">
        <v>4.0434782608695654</v>
      </c>
      <c r="E11" s="304">
        <v>4.0434782608695654</v>
      </c>
      <c r="F11" s="304">
        <v>3.6086956521739131</v>
      </c>
      <c r="G11" s="304">
        <v>3.652173913043478</v>
      </c>
      <c r="H11" s="304">
        <v>4.8695652173913047</v>
      </c>
      <c r="I11" s="304">
        <v>4.0869565217391308</v>
      </c>
      <c r="J11" s="304">
        <v>4</v>
      </c>
      <c r="K11" s="304"/>
      <c r="L11" s="304"/>
      <c r="M11" s="304"/>
      <c r="N11" s="304"/>
      <c r="O11" s="304">
        <v>3.9130434782608696</v>
      </c>
      <c r="P11" s="304">
        <v>4.3043478260869561</v>
      </c>
      <c r="Q11" s="304">
        <v>4.6956521739130439</v>
      </c>
      <c r="R11" s="304">
        <v>4.7826086956521738</v>
      </c>
      <c r="S11" s="304">
        <v>4.1304347826086953</v>
      </c>
      <c r="T11" s="304">
        <v>4.3913043478260869</v>
      </c>
      <c r="U11" s="304">
        <v>4.1939799331103682</v>
      </c>
      <c r="V11" s="305">
        <v>26</v>
      </c>
      <c r="W11" s="305">
        <v>0</v>
      </c>
      <c r="X11" s="305">
        <v>0</v>
      </c>
      <c r="Y11" s="305">
        <v>55</v>
      </c>
      <c r="Z11" s="305">
        <v>100</v>
      </c>
      <c r="AA11" s="305">
        <v>179</v>
      </c>
      <c r="AB11" s="305">
        <v>952</v>
      </c>
      <c r="AC11" s="305">
        <v>0</v>
      </c>
      <c r="AD11" s="305">
        <v>30</v>
      </c>
      <c r="AE11" s="305">
        <v>118</v>
      </c>
      <c r="AF11" s="305">
        <v>952</v>
      </c>
    </row>
    <row r="12" spans="1:32" x14ac:dyDescent="0.25">
      <c r="A12" s="303" t="s">
        <v>32</v>
      </c>
      <c r="B12" s="304">
        <v>4.5185185185185182</v>
      </c>
      <c r="C12" s="304">
        <v>4.2592592592592595</v>
      </c>
      <c r="D12" s="304">
        <v>4.0370370370370372</v>
      </c>
      <c r="E12" s="304">
        <v>3.8888888888888888</v>
      </c>
      <c r="F12" s="304">
        <v>4.0370370370370372</v>
      </c>
      <c r="G12" s="304">
        <v>4.2222222222222223</v>
      </c>
      <c r="H12" s="304">
        <v>4.9259259259259256</v>
      </c>
      <c r="I12" s="303"/>
      <c r="J12" s="304">
        <v>4.0740740740740744</v>
      </c>
      <c r="K12" s="304"/>
      <c r="L12" s="304"/>
      <c r="M12" s="304"/>
      <c r="N12" s="304"/>
      <c r="O12" s="304">
        <v>4.2222222222222223</v>
      </c>
      <c r="P12" s="304">
        <v>4.8888888888888893</v>
      </c>
      <c r="Q12" s="304">
        <v>4.4444444444444446</v>
      </c>
      <c r="R12" s="304">
        <v>4.6296296296296298</v>
      </c>
      <c r="S12" s="304">
        <v>4.2592592592592595</v>
      </c>
      <c r="T12" s="304">
        <v>4.666666666666667</v>
      </c>
      <c r="U12" s="304">
        <v>4.3580246913580245</v>
      </c>
      <c r="V12" s="305">
        <v>34</v>
      </c>
      <c r="W12" s="305">
        <v>0</v>
      </c>
      <c r="X12" s="305">
        <v>0</v>
      </c>
      <c r="Y12" s="305">
        <v>26</v>
      </c>
      <c r="Z12" s="305">
        <v>123</v>
      </c>
      <c r="AA12" s="305">
        <v>191</v>
      </c>
      <c r="AB12" s="305">
        <v>963</v>
      </c>
      <c r="AC12" s="305">
        <v>0</v>
      </c>
      <c r="AD12" s="305">
        <v>20</v>
      </c>
      <c r="AE12" s="305">
        <v>32</v>
      </c>
      <c r="AF12" s="305">
        <v>963</v>
      </c>
    </row>
    <row r="13" spans="1:32" x14ac:dyDescent="0.25">
      <c r="A13" s="303" t="s">
        <v>33</v>
      </c>
      <c r="B13" s="304">
        <v>4.6296296296296298</v>
      </c>
      <c r="C13" s="304">
        <v>4.333333333333333</v>
      </c>
      <c r="D13" s="304">
        <v>4.1481481481481479</v>
      </c>
      <c r="E13" s="304">
        <v>3.7777777777777777</v>
      </c>
      <c r="F13" s="304">
        <v>4.0370370370370372</v>
      </c>
      <c r="G13" s="304">
        <v>4.1851851851851851</v>
      </c>
      <c r="H13" s="304">
        <v>5</v>
      </c>
      <c r="I13" s="303"/>
      <c r="J13" s="304">
        <v>3.8888888888888888</v>
      </c>
      <c r="K13" s="304"/>
      <c r="L13" s="304"/>
      <c r="M13" s="304"/>
      <c r="N13" s="304"/>
      <c r="O13" s="304">
        <v>4.2962962962962967</v>
      </c>
      <c r="P13" s="304">
        <v>4.2962962962962967</v>
      </c>
      <c r="Q13" s="304">
        <v>4.8518518518518521</v>
      </c>
      <c r="R13" s="304">
        <v>4.4444444444444446</v>
      </c>
      <c r="S13" s="304">
        <v>4.1851851851851851</v>
      </c>
      <c r="T13" s="304">
        <v>4.4814814814814818</v>
      </c>
      <c r="U13" s="304">
        <v>4.2993827160493829</v>
      </c>
      <c r="V13" s="305">
        <v>33</v>
      </c>
      <c r="W13" s="305">
        <v>0</v>
      </c>
      <c r="X13" s="305">
        <v>0</v>
      </c>
      <c r="Y13" s="305">
        <v>87</v>
      </c>
      <c r="Z13" s="305">
        <v>106</v>
      </c>
      <c r="AA13" s="305">
        <v>256</v>
      </c>
      <c r="AB13" s="305">
        <v>1365</v>
      </c>
      <c r="AC13" s="305">
        <v>0</v>
      </c>
      <c r="AD13" s="305">
        <v>0</v>
      </c>
      <c r="AE13" s="305">
        <v>0</v>
      </c>
      <c r="AF13" s="305">
        <v>1365</v>
      </c>
    </row>
    <row r="14" spans="1:32" x14ac:dyDescent="0.25">
      <c r="A14" s="303" t="s">
        <v>34</v>
      </c>
      <c r="B14" s="307">
        <v>3.6666666666666665</v>
      </c>
      <c r="C14" s="307">
        <v>3.5</v>
      </c>
      <c r="D14" s="307">
        <v>3.3333333333333335</v>
      </c>
      <c r="E14" s="307">
        <v>3.2777777777777777</v>
      </c>
      <c r="F14" s="307">
        <v>3.1666666666666665</v>
      </c>
      <c r="G14" s="307">
        <v>3.3888888888888888</v>
      </c>
      <c r="H14" s="307">
        <v>4.2222222222222223</v>
      </c>
      <c r="I14" s="303"/>
      <c r="J14" s="303"/>
      <c r="K14" s="307">
        <v>3.0555555555555554</v>
      </c>
      <c r="L14" s="307">
        <v>3</v>
      </c>
      <c r="M14" s="307">
        <v>3.3333333333333335</v>
      </c>
      <c r="N14" s="307">
        <v>3.5555555555555554</v>
      </c>
      <c r="O14" s="307">
        <v>3.6666666666666665</v>
      </c>
      <c r="P14" s="307">
        <v>4.5555555555555554</v>
      </c>
      <c r="Q14" s="307">
        <v>3.9444444444444446</v>
      </c>
      <c r="R14" s="307">
        <v>4.2777777777777777</v>
      </c>
      <c r="S14" s="307">
        <v>3.8333333333333335</v>
      </c>
      <c r="T14" s="307">
        <v>4.1764705882352944</v>
      </c>
      <c r="U14" s="307">
        <v>3.6481481481481475</v>
      </c>
      <c r="V14" s="308">
        <v>13</v>
      </c>
      <c r="W14" s="308">
        <v>0</v>
      </c>
      <c r="X14" s="308">
        <v>0</v>
      </c>
      <c r="Y14" s="308">
        <v>127</v>
      </c>
      <c r="Z14" s="308">
        <v>176</v>
      </c>
      <c r="AA14" s="308">
        <v>404</v>
      </c>
      <c r="AB14" s="308">
        <v>1051</v>
      </c>
      <c r="AC14" s="308">
        <v>0</v>
      </c>
      <c r="AD14" s="308">
        <v>3</v>
      </c>
      <c r="AE14" s="308">
        <v>141</v>
      </c>
      <c r="AF14" s="308">
        <v>1051</v>
      </c>
    </row>
    <row r="15" spans="1:32" x14ac:dyDescent="0.25">
      <c r="A15" s="303" t="s">
        <v>35</v>
      </c>
      <c r="B15" s="307">
        <v>4.3571428571428568</v>
      </c>
      <c r="C15" s="307">
        <v>4.2142857142857144</v>
      </c>
      <c r="D15" s="307">
        <v>4.4285714285714288</v>
      </c>
      <c r="E15" s="307">
        <v>4.2857142857142856</v>
      </c>
      <c r="F15" s="307">
        <v>3.5</v>
      </c>
      <c r="G15" s="307">
        <v>4.4285714285714288</v>
      </c>
      <c r="H15" s="307">
        <v>4.8571428571428568</v>
      </c>
      <c r="I15" s="303"/>
      <c r="J15" s="303"/>
      <c r="K15" s="304">
        <v>3.4285714285714284</v>
      </c>
      <c r="L15" s="304">
        <v>3.6428571428571428</v>
      </c>
      <c r="M15" s="307">
        <v>4.0714285714285712</v>
      </c>
      <c r="N15" s="307">
        <v>3.7857142857142856</v>
      </c>
      <c r="O15" s="307">
        <v>4</v>
      </c>
      <c r="P15" s="307">
        <v>4.5714285714285712</v>
      </c>
      <c r="Q15" s="304">
        <v>4.5714285714285712</v>
      </c>
      <c r="R15" s="304">
        <v>4.5</v>
      </c>
      <c r="S15" s="307">
        <v>4</v>
      </c>
      <c r="T15" s="307">
        <v>4.3571428571428568</v>
      </c>
      <c r="U15" s="307">
        <v>4.1619047619047622</v>
      </c>
      <c r="V15" s="308">
        <v>9</v>
      </c>
      <c r="W15" s="308">
        <v>0</v>
      </c>
      <c r="X15" s="308">
        <v>0</v>
      </c>
      <c r="Y15" s="308">
        <v>13</v>
      </c>
      <c r="Z15" s="308">
        <v>46</v>
      </c>
      <c r="AA15" s="308">
        <v>59</v>
      </c>
      <c r="AB15" s="308">
        <v>811</v>
      </c>
      <c r="AC15" s="308">
        <v>0</v>
      </c>
      <c r="AD15" s="308">
        <v>13</v>
      </c>
      <c r="AE15" s="308">
        <v>100</v>
      </c>
      <c r="AF15" s="308">
        <v>811</v>
      </c>
    </row>
    <row r="16" spans="1:32" x14ac:dyDescent="0.25">
      <c r="A16" s="303" t="s">
        <v>36</v>
      </c>
      <c r="B16" s="304">
        <v>4.7826086956521738</v>
      </c>
      <c r="C16" s="304">
        <v>4.2608695652173916</v>
      </c>
      <c r="D16" s="304">
        <v>4.4347826086956523</v>
      </c>
      <c r="E16" s="304">
        <v>4.3043478260869561</v>
      </c>
      <c r="F16" s="304">
        <v>3.5</v>
      </c>
      <c r="G16" s="304">
        <v>4.2608695652173916</v>
      </c>
      <c r="H16" s="304">
        <v>4.6956521739130439</v>
      </c>
      <c r="I16" s="303"/>
      <c r="J16" s="303"/>
      <c r="K16" s="304">
        <v>3.7391304347826089</v>
      </c>
      <c r="L16" s="304">
        <v>3.5652173913043477</v>
      </c>
      <c r="M16" s="304">
        <v>3.7826086956521738</v>
      </c>
      <c r="N16" s="304">
        <v>4.0434782608695654</v>
      </c>
      <c r="O16" s="304">
        <v>4.1363636363636367</v>
      </c>
      <c r="P16" s="304">
        <v>4.4782608695652177</v>
      </c>
      <c r="Q16" s="304">
        <v>4.6086956521739131</v>
      </c>
      <c r="R16" s="303"/>
      <c r="S16" s="304">
        <v>4.1739130434782608</v>
      </c>
      <c r="T16" s="304">
        <v>4.8636363636363633</v>
      </c>
      <c r="U16" s="304">
        <v>4.1861761426978816</v>
      </c>
      <c r="V16" s="305">
        <v>29</v>
      </c>
      <c r="W16" s="305">
        <v>0</v>
      </c>
      <c r="X16" s="305">
        <v>0</v>
      </c>
      <c r="Y16" s="305">
        <v>119</v>
      </c>
      <c r="Z16" s="305">
        <v>104</v>
      </c>
      <c r="AA16" s="305">
        <v>49</v>
      </c>
      <c r="AB16" s="305">
        <v>1893</v>
      </c>
      <c r="AC16" s="305">
        <v>0</v>
      </c>
      <c r="AD16" s="305">
        <v>55</v>
      </c>
      <c r="AE16" s="305">
        <v>87</v>
      </c>
      <c r="AF16" s="305">
        <v>1893</v>
      </c>
    </row>
    <row r="17" spans="1:32" x14ac:dyDescent="0.25">
      <c r="A17" s="303" t="s">
        <v>37</v>
      </c>
      <c r="B17" s="304">
        <v>4.6818181818181817</v>
      </c>
      <c r="C17" s="304">
        <v>4.0909090909090908</v>
      </c>
      <c r="D17" s="304">
        <v>3.8181818181818183</v>
      </c>
      <c r="E17" s="304">
        <v>3.6363636363636362</v>
      </c>
      <c r="F17" s="304">
        <v>2.8636363636363638</v>
      </c>
      <c r="G17" s="304">
        <v>3.7272727272727271</v>
      </c>
      <c r="H17" s="304">
        <v>4.6818181818181817</v>
      </c>
      <c r="I17" s="303"/>
      <c r="J17" s="303"/>
      <c r="K17" s="304">
        <v>2.9545454545454546</v>
      </c>
      <c r="L17" s="304">
        <v>3</v>
      </c>
      <c r="M17" s="304">
        <v>3</v>
      </c>
      <c r="N17" s="304">
        <v>3.6818181818181817</v>
      </c>
      <c r="O17" s="304">
        <v>3.8636363636363638</v>
      </c>
      <c r="P17" s="304">
        <v>4.5</v>
      </c>
      <c r="Q17" s="304">
        <v>4.5909090909090908</v>
      </c>
      <c r="R17" s="303"/>
      <c r="S17" s="304">
        <v>4.1363636363636367</v>
      </c>
      <c r="T17" s="304">
        <v>4.0999999999999996</v>
      </c>
      <c r="U17" s="304">
        <v>3.7527472527472541</v>
      </c>
      <c r="V17" s="305">
        <v>19</v>
      </c>
      <c r="W17" s="305">
        <v>0</v>
      </c>
      <c r="X17" s="305">
        <v>0</v>
      </c>
      <c r="Y17" s="305">
        <v>117</v>
      </c>
      <c r="Z17" s="305">
        <v>44</v>
      </c>
      <c r="AA17" s="305">
        <v>53</v>
      </c>
      <c r="AB17" s="305">
        <v>2146</v>
      </c>
      <c r="AC17" s="305">
        <v>7</v>
      </c>
      <c r="AD17" s="305">
        <v>171</v>
      </c>
      <c r="AE17" s="305">
        <v>300</v>
      </c>
      <c r="AF17" s="305">
        <v>2147</v>
      </c>
    </row>
    <row r="18" spans="1:32" x14ac:dyDescent="0.25">
      <c r="A18" s="309" t="s">
        <v>121</v>
      </c>
      <c r="B18" s="29">
        <v>4.5536254028781205</v>
      </c>
      <c r="C18" s="29">
        <v>4.4112088394697091</v>
      </c>
      <c r="D18" s="29">
        <v>4.2392506044679958</v>
      </c>
      <c r="E18" s="29">
        <v>4.0741564479918511</v>
      </c>
      <c r="F18" s="29">
        <v>3.9051231865672862</v>
      </c>
      <c r="G18" s="29">
        <v>4.0268979913001646</v>
      </c>
      <c r="H18" s="29">
        <v>4.8460656550718664</v>
      </c>
      <c r="I18" s="29">
        <v>4.3184782608695649</v>
      </c>
      <c r="J18" s="29">
        <v>4.3636516784342874</v>
      </c>
      <c r="K18" s="29">
        <v>3.2944507183637621</v>
      </c>
      <c r="L18" s="29">
        <v>3.3020186335403725</v>
      </c>
      <c r="M18" s="29">
        <v>3.5468426501035197</v>
      </c>
      <c r="N18" s="29">
        <v>3.766641570989397</v>
      </c>
      <c r="O18" s="29">
        <v>4.1097038187255581</v>
      </c>
      <c r="P18" s="29">
        <v>4.6343287463629066</v>
      </c>
      <c r="Q18" s="29">
        <v>4.7129170662555762</v>
      </c>
      <c r="R18" s="29">
        <v>4.6966418411164792</v>
      </c>
      <c r="S18" s="29">
        <v>4.1523111550285456</v>
      </c>
      <c r="T18" s="29">
        <v>4.6474053521276755</v>
      </c>
      <c r="U18" s="29">
        <v>4.3571226475643314</v>
      </c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I7" workbookViewId="0">
      <selection activeCell="I22" sqref="I22"/>
    </sheetView>
  </sheetViews>
  <sheetFormatPr defaultRowHeight="15" x14ac:dyDescent="0.25"/>
  <sheetData>
    <row r="1" spans="1:27" ht="73.5" x14ac:dyDescent="0.25">
      <c r="A1" s="290" t="s">
        <v>56</v>
      </c>
      <c r="B1" s="291" t="s">
        <v>207</v>
      </c>
      <c r="C1" s="291" t="s">
        <v>208</v>
      </c>
      <c r="D1" s="291" t="s">
        <v>209</v>
      </c>
      <c r="E1" s="291" t="s">
        <v>171</v>
      </c>
      <c r="F1" s="291" t="s">
        <v>210</v>
      </c>
      <c r="G1" s="291" t="s">
        <v>5</v>
      </c>
      <c r="H1" s="291" t="s">
        <v>6</v>
      </c>
      <c r="I1" s="291" t="s">
        <v>211</v>
      </c>
      <c r="J1" s="291" t="s">
        <v>212</v>
      </c>
      <c r="K1" s="291" t="s">
        <v>176</v>
      </c>
      <c r="L1" s="291" t="s">
        <v>8</v>
      </c>
      <c r="M1" s="291" t="s">
        <v>10</v>
      </c>
      <c r="N1" s="291" t="s">
        <v>9</v>
      </c>
      <c r="O1" s="291" t="s">
        <v>213</v>
      </c>
      <c r="P1" s="291" t="s">
        <v>11</v>
      </c>
      <c r="Q1" s="291" t="s">
        <v>177</v>
      </c>
      <c r="R1" s="291" t="s">
        <v>7</v>
      </c>
      <c r="S1" s="291" t="s">
        <v>4</v>
      </c>
      <c r="T1" s="291" t="s">
        <v>214</v>
      </c>
      <c r="U1" s="291" t="s">
        <v>15</v>
      </c>
      <c r="V1" s="291" t="s">
        <v>215</v>
      </c>
      <c r="W1" s="291" t="s">
        <v>178</v>
      </c>
      <c r="X1" s="292" t="s">
        <v>216</v>
      </c>
      <c r="Y1" s="292" t="s">
        <v>217</v>
      </c>
      <c r="Z1" s="292" t="s">
        <v>218</v>
      </c>
      <c r="AA1" s="292" t="s">
        <v>219</v>
      </c>
    </row>
    <row r="2" spans="1:27" x14ac:dyDescent="0.25">
      <c r="A2" s="293" t="s">
        <v>201</v>
      </c>
      <c r="B2" s="294">
        <v>19</v>
      </c>
      <c r="C2" s="295" t="s">
        <v>220</v>
      </c>
      <c r="D2" s="295" t="s">
        <v>220</v>
      </c>
      <c r="E2" s="295" t="s">
        <v>220</v>
      </c>
      <c r="F2" s="295" t="s">
        <v>220</v>
      </c>
      <c r="G2" s="295" t="s">
        <v>220</v>
      </c>
      <c r="H2" s="295" t="s">
        <v>220</v>
      </c>
      <c r="I2" s="295" t="s">
        <v>220</v>
      </c>
      <c r="J2" s="295" t="s">
        <v>220</v>
      </c>
      <c r="K2" s="295" t="s">
        <v>220</v>
      </c>
      <c r="L2" s="295" t="s">
        <v>220</v>
      </c>
      <c r="M2" s="295" t="s">
        <v>220</v>
      </c>
      <c r="N2" s="295" t="s">
        <v>220</v>
      </c>
      <c r="O2" s="295" t="s">
        <v>220</v>
      </c>
      <c r="P2" s="295" t="s">
        <v>220</v>
      </c>
      <c r="Q2" s="295" t="s">
        <v>220</v>
      </c>
      <c r="R2" s="295" t="s">
        <v>220</v>
      </c>
      <c r="S2" s="295" t="s">
        <v>220</v>
      </c>
      <c r="T2" s="295" t="s">
        <v>220</v>
      </c>
      <c r="U2" s="295" t="s">
        <v>220</v>
      </c>
      <c r="V2" s="295" t="s">
        <v>220</v>
      </c>
      <c r="W2" s="295"/>
      <c r="X2" s="296" t="s">
        <v>220</v>
      </c>
      <c r="Y2" s="296" t="s">
        <v>220</v>
      </c>
      <c r="Z2" s="296" t="s">
        <v>220</v>
      </c>
      <c r="AA2" s="296" t="s">
        <v>220</v>
      </c>
    </row>
    <row r="3" spans="1:27" x14ac:dyDescent="0.25">
      <c r="A3" s="293" t="s">
        <v>22</v>
      </c>
      <c r="B3" s="294">
        <v>25</v>
      </c>
      <c r="C3" s="295">
        <v>4.32</v>
      </c>
      <c r="D3" s="295">
        <v>4.6399999999999997</v>
      </c>
      <c r="E3" s="295" t="s">
        <v>220</v>
      </c>
      <c r="F3" s="295" t="s">
        <v>220</v>
      </c>
      <c r="G3" s="295" t="s">
        <v>220</v>
      </c>
      <c r="H3" s="295" t="s">
        <v>220</v>
      </c>
      <c r="I3" s="295" t="s">
        <v>220</v>
      </c>
      <c r="J3" s="295" t="s">
        <v>220</v>
      </c>
      <c r="K3" s="295" t="s">
        <v>220</v>
      </c>
      <c r="L3" s="295" t="s">
        <v>220</v>
      </c>
      <c r="M3" s="295" t="s">
        <v>220</v>
      </c>
      <c r="N3" s="295" t="s">
        <v>220</v>
      </c>
      <c r="O3" s="295" t="s">
        <v>220</v>
      </c>
      <c r="P3" s="295" t="s">
        <v>220</v>
      </c>
      <c r="Q3" s="295" t="s">
        <v>220</v>
      </c>
      <c r="R3" s="295" t="s">
        <v>220</v>
      </c>
      <c r="S3" s="295" t="s">
        <v>220</v>
      </c>
      <c r="T3" s="295" t="s">
        <v>220</v>
      </c>
      <c r="U3" s="295" t="s">
        <v>220</v>
      </c>
      <c r="V3" s="295" t="s">
        <v>220</v>
      </c>
      <c r="W3" s="295"/>
      <c r="X3" s="296">
        <v>1554</v>
      </c>
      <c r="Y3" s="297" t="s">
        <v>220</v>
      </c>
      <c r="Z3" s="297" t="s">
        <v>220</v>
      </c>
      <c r="AA3" s="297" t="s">
        <v>220</v>
      </c>
    </row>
    <row r="4" spans="1:27" x14ac:dyDescent="0.25">
      <c r="A4" s="293" t="s">
        <v>23</v>
      </c>
      <c r="B4" s="294">
        <v>25</v>
      </c>
      <c r="C4" s="295">
        <v>4.72</v>
      </c>
      <c r="D4" s="295">
        <v>4.6399999999999997</v>
      </c>
      <c r="E4" s="295" t="s">
        <v>220</v>
      </c>
      <c r="F4" s="295" t="s">
        <v>220</v>
      </c>
      <c r="G4" s="295" t="s">
        <v>220</v>
      </c>
      <c r="H4" s="295" t="s">
        <v>220</v>
      </c>
      <c r="I4" s="295" t="s">
        <v>220</v>
      </c>
      <c r="J4" s="295" t="s">
        <v>220</v>
      </c>
      <c r="K4" s="295" t="s">
        <v>220</v>
      </c>
      <c r="L4" s="295" t="s">
        <v>220</v>
      </c>
      <c r="M4" s="295" t="s">
        <v>220</v>
      </c>
      <c r="N4" s="295" t="s">
        <v>220</v>
      </c>
      <c r="O4" s="295" t="s">
        <v>220</v>
      </c>
      <c r="P4" s="295" t="s">
        <v>220</v>
      </c>
      <c r="Q4" s="295" t="s">
        <v>220</v>
      </c>
      <c r="R4" s="295" t="s">
        <v>220</v>
      </c>
      <c r="S4" s="295" t="s">
        <v>220</v>
      </c>
      <c r="T4" s="295" t="s">
        <v>220</v>
      </c>
      <c r="U4" s="295" t="s">
        <v>220</v>
      </c>
      <c r="V4" s="295" t="s">
        <v>220</v>
      </c>
      <c r="W4" s="295"/>
      <c r="X4" s="296">
        <v>1534</v>
      </c>
      <c r="Y4" s="297" t="s">
        <v>220</v>
      </c>
      <c r="Z4" s="297" t="s">
        <v>220</v>
      </c>
      <c r="AA4" s="297" t="s">
        <v>220</v>
      </c>
    </row>
    <row r="5" spans="1:27" x14ac:dyDescent="0.25">
      <c r="A5" s="293" t="s">
        <v>24</v>
      </c>
      <c r="B5" s="294">
        <v>26</v>
      </c>
      <c r="C5" s="295">
        <v>4.3499999999999996</v>
      </c>
      <c r="D5" s="295">
        <v>4.46</v>
      </c>
      <c r="E5" s="295">
        <v>4</v>
      </c>
      <c r="F5" s="295">
        <v>3.88</v>
      </c>
      <c r="G5" s="295" t="s">
        <v>220</v>
      </c>
      <c r="H5" s="295">
        <v>4.42</v>
      </c>
      <c r="I5" s="295">
        <v>5</v>
      </c>
      <c r="J5" s="295" t="s">
        <v>220</v>
      </c>
      <c r="K5" s="295" t="s">
        <v>220</v>
      </c>
      <c r="L5" s="295" t="s">
        <v>220</v>
      </c>
      <c r="M5" s="295" t="s">
        <v>220</v>
      </c>
      <c r="N5" s="295" t="s">
        <v>220</v>
      </c>
      <c r="O5" s="295">
        <v>4.46</v>
      </c>
      <c r="P5" s="295" t="s">
        <v>220</v>
      </c>
      <c r="Q5" s="295">
        <v>4.88</v>
      </c>
      <c r="R5" s="295" t="s">
        <v>220</v>
      </c>
      <c r="S5" s="295" t="s">
        <v>220</v>
      </c>
      <c r="T5" s="295">
        <v>4.6900000000000004</v>
      </c>
      <c r="U5" s="295">
        <v>4.6900000000000004</v>
      </c>
      <c r="V5" s="295">
        <v>4.7699999999999996</v>
      </c>
      <c r="W5" s="295">
        <f>AVERAGE(E5:V5)</f>
        <v>4.5322222222222228</v>
      </c>
      <c r="X5" s="296">
        <v>1230</v>
      </c>
      <c r="Y5" s="297" t="s">
        <v>220</v>
      </c>
      <c r="Z5" s="297" t="s">
        <v>220</v>
      </c>
      <c r="AA5" s="297" t="s">
        <v>220</v>
      </c>
    </row>
    <row r="6" spans="1:27" x14ac:dyDescent="0.25">
      <c r="A6" s="293" t="s">
        <v>25</v>
      </c>
      <c r="B6" s="294">
        <v>26</v>
      </c>
      <c r="C6" s="295">
        <v>4.8099999999999996</v>
      </c>
      <c r="D6" s="295">
        <v>5</v>
      </c>
      <c r="E6" s="295">
        <v>4.58</v>
      </c>
      <c r="F6" s="295">
        <v>4.08</v>
      </c>
      <c r="G6" s="295" t="s">
        <v>220</v>
      </c>
      <c r="H6" s="295">
        <v>4.62</v>
      </c>
      <c r="I6" s="295">
        <v>5</v>
      </c>
      <c r="J6" s="295" t="s">
        <v>220</v>
      </c>
      <c r="K6" s="295" t="s">
        <v>220</v>
      </c>
      <c r="L6" s="295" t="s">
        <v>220</v>
      </c>
      <c r="M6" s="295" t="s">
        <v>220</v>
      </c>
      <c r="N6" s="295" t="s">
        <v>220</v>
      </c>
      <c r="O6" s="295">
        <v>4.6500000000000004</v>
      </c>
      <c r="P6" s="295" t="s">
        <v>220</v>
      </c>
      <c r="Q6" s="295">
        <v>5</v>
      </c>
      <c r="R6" s="295" t="s">
        <v>220</v>
      </c>
      <c r="S6" s="295" t="s">
        <v>220</v>
      </c>
      <c r="T6" s="295">
        <v>4.62</v>
      </c>
      <c r="U6" s="295">
        <v>5</v>
      </c>
      <c r="V6" s="295">
        <v>4.8099999999999996</v>
      </c>
      <c r="W6" s="295">
        <f t="shared" ref="W6:W19" si="0">AVERAGE(E6:V6)</f>
        <v>4.706666666666667</v>
      </c>
      <c r="X6" s="296">
        <v>1145</v>
      </c>
      <c r="Y6" s="297" t="s">
        <v>220</v>
      </c>
      <c r="Z6" s="297" t="s">
        <v>220</v>
      </c>
      <c r="AA6" s="297" t="s">
        <v>220</v>
      </c>
    </row>
    <row r="7" spans="1:27" x14ac:dyDescent="0.25">
      <c r="A7" s="293" t="s">
        <v>26</v>
      </c>
      <c r="B7" s="294">
        <v>28</v>
      </c>
      <c r="C7" s="295">
        <v>4.68</v>
      </c>
      <c r="D7" s="295">
        <v>4.57</v>
      </c>
      <c r="E7" s="295">
        <v>4.46</v>
      </c>
      <c r="F7" s="295">
        <v>4.1100000000000003</v>
      </c>
      <c r="G7" s="295" t="s">
        <v>220</v>
      </c>
      <c r="H7" s="295">
        <v>4.1399999999999997</v>
      </c>
      <c r="I7" s="295">
        <v>4.96</v>
      </c>
      <c r="J7" s="295" t="s">
        <v>220</v>
      </c>
      <c r="K7" s="295" t="s">
        <v>220</v>
      </c>
      <c r="L7" s="295" t="s">
        <v>220</v>
      </c>
      <c r="M7" s="295" t="s">
        <v>220</v>
      </c>
      <c r="N7" s="295" t="s">
        <v>220</v>
      </c>
      <c r="O7" s="295">
        <v>4.43</v>
      </c>
      <c r="P7" s="295" t="s">
        <v>220</v>
      </c>
      <c r="Q7" s="295">
        <v>4.82</v>
      </c>
      <c r="R7" s="295" t="s">
        <v>220</v>
      </c>
      <c r="S7" s="295" t="s">
        <v>220</v>
      </c>
      <c r="T7" s="295">
        <v>5</v>
      </c>
      <c r="U7" s="295">
        <v>4.8899999999999997</v>
      </c>
      <c r="V7" s="295">
        <v>4.75</v>
      </c>
      <c r="W7" s="295">
        <f t="shared" si="0"/>
        <v>4.6177777777777784</v>
      </c>
      <c r="X7" s="296">
        <v>1362</v>
      </c>
      <c r="Y7" s="297" t="s">
        <v>220</v>
      </c>
      <c r="Z7" s="297" t="s">
        <v>220</v>
      </c>
      <c r="AA7" s="297" t="s">
        <v>220</v>
      </c>
    </row>
    <row r="8" spans="1:27" x14ac:dyDescent="0.25">
      <c r="A8" s="293" t="s">
        <v>27</v>
      </c>
      <c r="B8" s="294">
        <v>27</v>
      </c>
      <c r="C8" s="295">
        <v>4.33</v>
      </c>
      <c r="D8" s="295">
        <v>4.1900000000000004</v>
      </c>
      <c r="E8" s="295">
        <v>4.1100000000000003</v>
      </c>
      <c r="F8" s="295">
        <v>3.81</v>
      </c>
      <c r="G8" s="295" t="s">
        <v>220</v>
      </c>
      <c r="H8" s="295">
        <v>3.78</v>
      </c>
      <c r="I8" s="295">
        <v>4.74</v>
      </c>
      <c r="J8" s="295" t="s">
        <v>220</v>
      </c>
      <c r="K8" s="295" t="s">
        <v>220</v>
      </c>
      <c r="L8" s="295" t="s">
        <v>220</v>
      </c>
      <c r="M8" s="295" t="s">
        <v>220</v>
      </c>
      <c r="N8" s="295" t="s">
        <v>220</v>
      </c>
      <c r="O8" s="295">
        <v>3.93</v>
      </c>
      <c r="P8" s="295" t="s">
        <v>220</v>
      </c>
      <c r="Q8" s="295">
        <v>4.5599999999999996</v>
      </c>
      <c r="R8" s="295" t="s">
        <v>220</v>
      </c>
      <c r="S8" s="295" t="s">
        <v>220</v>
      </c>
      <c r="T8" s="295">
        <v>4.5199999999999996</v>
      </c>
      <c r="U8" s="295">
        <v>4.74</v>
      </c>
      <c r="V8" s="295">
        <v>4.4800000000000004</v>
      </c>
      <c r="W8" s="295">
        <f t="shared" si="0"/>
        <v>4.2966666666666669</v>
      </c>
      <c r="X8" s="296">
        <v>1193</v>
      </c>
      <c r="Y8" s="297">
        <v>0</v>
      </c>
      <c r="Z8" s="297" t="s">
        <v>220</v>
      </c>
      <c r="AA8" s="297">
        <v>0</v>
      </c>
    </row>
    <row r="9" spans="1:27" x14ac:dyDescent="0.25">
      <c r="A9" s="293" t="s">
        <v>28</v>
      </c>
      <c r="B9" s="294">
        <v>26</v>
      </c>
      <c r="C9" s="295">
        <v>4.6900000000000004</v>
      </c>
      <c r="D9" s="295">
        <v>4.96</v>
      </c>
      <c r="E9" s="295">
        <v>4.8099999999999996</v>
      </c>
      <c r="F9" s="295">
        <v>4.6500000000000004</v>
      </c>
      <c r="G9" s="295">
        <v>4.46</v>
      </c>
      <c r="H9" s="295">
        <v>4.54</v>
      </c>
      <c r="I9" s="295">
        <v>5</v>
      </c>
      <c r="J9" s="295" t="s">
        <v>220</v>
      </c>
      <c r="K9" s="295" t="s">
        <v>220</v>
      </c>
      <c r="L9" s="295" t="s">
        <v>220</v>
      </c>
      <c r="M9" s="295" t="s">
        <v>220</v>
      </c>
      <c r="N9" s="295" t="s">
        <v>220</v>
      </c>
      <c r="O9" s="295">
        <v>4.7300000000000004</v>
      </c>
      <c r="P9" s="295" t="s">
        <v>220</v>
      </c>
      <c r="Q9" s="295">
        <v>4.96</v>
      </c>
      <c r="R9" s="295" t="s">
        <v>220</v>
      </c>
      <c r="S9" s="295" t="s">
        <v>220</v>
      </c>
      <c r="T9" s="295">
        <v>5</v>
      </c>
      <c r="U9" s="295">
        <v>5</v>
      </c>
      <c r="V9" s="295">
        <v>5</v>
      </c>
      <c r="W9" s="295">
        <f t="shared" si="0"/>
        <v>4.8149999999999995</v>
      </c>
      <c r="X9" s="296">
        <v>1843</v>
      </c>
      <c r="Y9" s="297" t="s">
        <v>220</v>
      </c>
      <c r="Z9" s="297" t="s">
        <v>220</v>
      </c>
      <c r="AA9" s="297" t="s">
        <v>220</v>
      </c>
    </row>
    <row r="10" spans="1:27" x14ac:dyDescent="0.25">
      <c r="A10" s="293" t="s">
        <v>29</v>
      </c>
      <c r="B10" s="294">
        <v>27</v>
      </c>
      <c r="C10" s="295">
        <v>4.26</v>
      </c>
      <c r="D10" s="295">
        <v>4.4800000000000004</v>
      </c>
      <c r="E10" s="295">
        <v>4.37</v>
      </c>
      <c r="F10" s="295">
        <v>4</v>
      </c>
      <c r="G10" s="295">
        <v>4.1500000000000004</v>
      </c>
      <c r="H10" s="295">
        <v>4.1100000000000003</v>
      </c>
      <c r="I10" s="295">
        <v>5</v>
      </c>
      <c r="J10" s="295" t="s">
        <v>220</v>
      </c>
      <c r="K10" s="295" t="s">
        <v>220</v>
      </c>
      <c r="L10" s="295" t="s">
        <v>220</v>
      </c>
      <c r="M10" s="295" t="s">
        <v>220</v>
      </c>
      <c r="N10" s="295" t="s">
        <v>220</v>
      </c>
      <c r="O10" s="295">
        <v>4.04</v>
      </c>
      <c r="P10" s="295" t="s">
        <v>220</v>
      </c>
      <c r="Q10" s="295">
        <v>4.8899999999999997</v>
      </c>
      <c r="R10" s="295" t="s">
        <v>220</v>
      </c>
      <c r="S10" s="295" t="s">
        <v>220</v>
      </c>
      <c r="T10" s="295">
        <v>4.8099999999999996</v>
      </c>
      <c r="U10" s="295">
        <v>4.8899999999999997</v>
      </c>
      <c r="V10" s="295">
        <v>4.8499999999999996</v>
      </c>
      <c r="W10" s="295">
        <f t="shared" si="0"/>
        <v>4.511000000000001</v>
      </c>
      <c r="X10" s="296">
        <v>1455</v>
      </c>
      <c r="Y10" s="297" t="s">
        <v>220</v>
      </c>
      <c r="Z10" s="297" t="s">
        <v>220</v>
      </c>
      <c r="AA10" s="297">
        <v>0</v>
      </c>
    </row>
    <row r="11" spans="1:27" x14ac:dyDescent="0.25">
      <c r="A11" s="293" t="s">
        <v>30</v>
      </c>
      <c r="B11" s="294">
        <v>26</v>
      </c>
      <c r="C11" s="295">
        <v>4.08</v>
      </c>
      <c r="D11" s="295">
        <v>4.1900000000000004</v>
      </c>
      <c r="E11" s="295">
        <v>4.04</v>
      </c>
      <c r="F11" s="295">
        <v>3.58</v>
      </c>
      <c r="G11" s="295">
        <v>4.08</v>
      </c>
      <c r="H11" s="295">
        <v>3.85</v>
      </c>
      <c r="I11" s="295">
        <v>4.8499999999999996</v>
      </c>
      <c r="J11" s="295">
        <v>4.38</v>
      </c>
      <c r="K11" s="295">
        <v>4.12</v>
      </c>
      <c r="L11" s="295" t="s">
        <v>220</v>
      </c>
      <c r="M11" s="295" t="s">
        <v>220</v>
      </c>
      <c r="N11" s="295" t="s">
        <v>220</v>
      </c>
      <c r="O11" s="295" t="s">
        <v>220</v>
      </c>
      <c r="P11" s="295" t="s">
        <v>220</v>
      </c>
      <c r="Q11" s="295">
        <v>4.1900000000000004</v>
      </c>
      <c r="R11" s="295">
        <v>4.2300000000000004</v>
      </c>
      <c r="S11" s="295">
        <v>4.1500000000000004</v>
      </c>
      <c r="T11" s="295">
        <v>4.38</v>
      </c>
      <c r="U11" s="295">
        <v>4.38</v>
      </c>
      <c r="V11" s="295">
        <v>4.3099999999999996</v>
      </c>
      <c r="W11" s="295">
        <f t="shared" si="0"/>
        <v>4.195384615384615</v>
      </c>
      <c r="X11" s="296">
        <v>1090</v>
      </c>
      <c r="Y11" s="297" t="s">
        <v>220</v>
      </c>
      <c r="Z11" s="297" t="s">
        <v>220</v>
      </c>
      <c r="AA11" s="297">
        <v>0</v>
      </c>
    </row>
    <row r="12" spans="1:27" x14ac:dyDescent="0.25">
      <c r="A12" s="293" t="s">
        <v>31</v>
      </c>
      <c r="B12" s="294">
        <v>27</v>
      </c>
      <c r="C12" s="295">
        <v>4.4400000000000004</v>
      </c>
      <c r="D12" s="295">
        <v>4.1900000000000004</v>
      </c>
      <c r="E12" s="295">
        <v>4.1900000000000004</v>
      </c>
      <c r="F12" s="295">
        <v>3.81</v>
      </c>
      <c r="G12" s="295">
        <v>4</v>
      </c>
      <c r="H12" s="295">
        <v>4.1500000000000004</v>
      </c>
      <c r="I12" s="295">
        <v>4.8899999999999997</v>
      </c>
      <c r="J12" s="295">
        <v>4.74</v>
      </c>
      <c r="K12" s="295">
        <v>4.22</v>
      </c>
      <c r="L12" s="295" t="s">
        <v>220</v>
      </c>
      <c r="M12" s="295" t="s">
        <v>220</v>
      </c>
      <c r="N12" s="295" t="s">
        <v>220</v>
      </c>
      <c r="O12" s="295" t="s">
        <v>220</v>
      </c>
      <c r="P12" s="295" t="s">
        <v>220</v>
      </c>
      <c r="Q12" s="295">
        <v>4.8499999999999996</v>
      </c>
      <c r="R12" s="295">
        <v>4.5599999999999996</v>
      </c>
      <c r="S12" s="295">
        <v>3.96</v>
      </c>
      <c r="T12" s="295">
        <v>4.7</v>
      </c>
      <c r="U12" s="295">
        <v>4.4800000000000004</v>
      </c>
      <c r="V12" s="295">
        <v>4.41</v>
      </c>
      <c r="W12" s="295">
        <f t="shared" si="0"/>
        <v>4.3815384615384625</v>
      </c>
      <c r="X12" s="296">
        <v>1942</v>
      </c>
      <c r="Y12" s="297">
        <v>0</v>
      </c>
      <c r="Z12" s="297" t="s">
        <v>220</v>
      </c>
      <c r="AA12" s="297">
        <v>0</v>
      </c>
    </row>
    <row r="13" spans="1:27" x14ac:dyDescent="0.25">
      <c r="A13" s="293" t="s">
        <v>32</v>
      </c>
      <c r="B13" s="294">
        <v>25</v>
      </c>
      <c r="C13" s="295">
        <v>3.76</v>
      </c>
      <c r="D13" s="295">
        <v>3.84</v>
      </c>
      <c r="E13" s="295">
        <v>3.08</v>
      </c>
      <c r="F13" s="295">
        <v>3</v>
      </c>
      <c r="G13" s="295">
        <v>3.64</v>
      </c>
      <c r="H13" s="295">
        <v>3.32</v>
      </c>
      <c r="I13" s="295">
        <v>4.76</v>
      </c>
      <c r="J13" s="295" t="s">
        <v>220</v>
      </c>
      <c r="K13" s="295">
        <v>3.32</v>
      </c>
      <c r="L13" s="295" t="s">
        <v>220</v>
      </c>
      <c r="M13" s="295" t="s">
        <v>220</v>
      </c>
      <c r="N13" s="295" t="s">
        <v>220</v>
      </c>
      <c r="O13" s="295" t="s">
        <v>220</v>
      </c>
      <c r="P13" s="295" t="s">
        <v>220</v>
      </c>
      <c r="Q13" s="295">
        <v>3.88</v>
      </c>
      <c r="R13" s="295">
        <v>3.68</v>
      </c>
      <c r="S13" s="295">
        <v>3.48</v>
      </c>
      <c r="T13" s="295">
        <v>3.8</v>
      </c>
      <c r="U13" s="295">
        <v>4.63</v>
      </c>
      <c r="V13" s="295">
        <v>3.52</v>
      </c>
      <c r="W13" s="295">
        <f t="shared" si="0"/>
        <v>3.6758333333333333</v>
      </c>
      <c r="X13" s="296">
        <v>1573</v>
      </c>
      <c r="Y13" s="297">
        <v>0</v>
      </c>
      <c r="Z13" s="297">
        <v>2</v>
      </c>
      <c r="AA13" s="297">
        <v>3</v>
      </c>
    </row>
    <row r="14" spans="1:27" x14ac:dyDescent="0.25">
      <c r="A14" s="293" t="s">
        <v>33</v>
      </c>
      <c r="B14" s="294">
        <v>23</v>
      </c>
      <c r="C14" s="295">
        <v>4.13</v>
      </c>
      <c r="D14" s="295">
        <v>4.22</v>
      </c>
      <c r="E14" s="295">
        <v>4.6500000000000004</v>
      </c>
      <c r="F14" s="295">
        <v>4.3899999999999997</v>
      </c>
      <c r="G14" s="295">
        <v>4.3499999999999996</v>
      </c>
      <c r="H14" s="295">
        <v>3.7</v>
      </c>
      <c r="I14" s="295">
        <v>5</v>
      </c>
      <c r="J14" s="295" t="s">
        <v>220</v>
      </c>
      <c r="K14" s="295">
        <v>4.09</v>
      </c>
      <c r="L14" s="295" t="s">
        <v>220</v>
      </c>
      <c r="M14" s="295" t="s">
        <v>220</v>
      </c>
      <c r="N14" s="295" t="s">
        <v>220</v>
      </c>
      <c r="O14" s="295" t="s">
        <v>220</v>
      </c>
      <c r="P14" s="295" t="s">
        <v>220</v>
      </c>
      <c r="Q14" s="295">
        <v>4.3899999999999997</v>
      </c>
      <c r="R14" s="295">
        <v>4.26</v>
      </c>
      <c r="S14" s="295">
        <v>4.4800000000000004</v>
      </c>
      <c r="T14" s="295">
        <v>4.6500000000000004</v>
      </c>
      <c r="U14" s="295">
        <v>4.3</v>
      </c>
      <c r="V14" s="295">
        <v>4.3499999999999996</v>
      </c>
      <c r="W14" s="295">
        <f t="shared" si="0"/>
        <v>4.3841666666666663</v>
      </c>
      <c r="X14" s="296">
        <v>1771</v>
      </c>
      <c r="Y14" s="297" t="s">
        <v>220</v>
      </c>
      <c r="Z14" s="297" t="s">
        <v>220</v>
      </c>
      <c r="AA14" s="297">
        <v>0</v>
      </c>
    </row>
    <row r="15" spans="1:27" x14ac:dyDescent="0.25">
      <c r="A15" s="293" t="s">
        <v>34</v>
      </c>
      <c r="B15" s="294">
        <v>23</v>
      </c>
      <c r="C15" s="295">
        <v>4.74</v>
      </c>
      <c r="D15" s="295">
        <v>4.4800000000000004</v>
      </c>
      <c r="E15" s="295">
        <v>4.4800000000000004</v>
      </c>
      <c r="F15" s="295">
        <v>4.26</v>
      </c>
      <c r="G15" s="295">
        <v>4.3600000000000003</v>
      </c>
      <c r="H15" s="295">
        <v>3.64</v>
      </c>
      <c r="I15" s="295">
        <v>4.91</v>
      </c>
      <c r="J15" s="295" t="s">
        <v>220</v>
      </c>
      <c r="K15" s="295" t="s">
        <v>220</v>
      </c>
      <c r="L15" s="295">
        <v>3.74</v>
      </c>
      <c r="M15" s="295">
        <v>3.74</v>
      </c>
      <c r="N15" s="295">
        <v>4</v>
      </c>
      <c r="O15" s="295" t="s">
        <v>220</v>
      </c>
      <c r="P15" s="295">
        <v>4.22</v>
      </c>
      <c r="Q15" s="295">
        <v>4.7</v>
      </c>
      <c r="R15" s="295">
        <v>4.3899999999999997</v>
      </c>
      <c r="S15" s="295">
        <v>4.3</v>
      </c>
      <c r="T15" s="295">
        <v>4.7</v>
      </c>
      <c r="U15" s="295">
        <v>4.87</v>
      </c>
      <c r="V15" s="295">
        <v>4.6100000000000003</v>
      </c>
      <c r="W15" s="295">
        <f t="shared" si="0"/>
        <v>4.3280000000000003</v>
      </c>
      <c r="X15" s="296">
        <v>1790</v>
      </c>
      <c r="Y15" s="297">
        <v>0</v>
      </c>
      <c r="Z15" s="297" t="s">
        <v>220</v>
      </c>
      <c r="AA15" s="297">
        <v>0</v>
      </c>
    </row>
    <row r="16" spans="1:27" x14ac:dyDescent="0.25">
      <c r="A16" s="293" t="s">
        <v>35</v>
      </c>
      <c r="B16" s="294">
        <v>21</v>
      </c>
      <c r="C16" s="295">
        <v>4.26</v>
      </c>
      <c r="D16" s="295">
        <v>3.84</v>
      </c>
      <c r="E16" s="295">
        <v>3.65</v>
      </c>
      <c r="F16" s="295">
        <v>3.4</v>
      </c>
      <c r="G16" s="295">
        <v>3.5</v>
      </c>
      <c r="H16" s="295">
        <v>2.9</v>
      </c>
      <c r="I16" s="295">
        <v>4.9000000000000004</v>
      </c>
      <c r="J16" s="295" t="s">
        <v>220</v>
      </c>
      <c r="K16" s="295" t="s">
        <v>220</v>
      </c>
      <c r="L16" s="295">
        <v>2.65</v>
      </c>
      <c r="M16" s="295">
        <v>2.85</v>
      </c>
      <c r="N16" s="295">
        <v>3.6</v>
      </c>
      <c r="O16" s="295" t="s">
        <v>220</v>
      </c>
      <c r="P16" s="295">
        <v>3.1</v>
      </c>
      <c r="Q16" s="295">
        <v>4.45</v>
      </c>
      <c r="R16" s="295">
        <v>3.95</v>
      </c>
      <c r="S16" s="295">
        <v>3.65</v>
      </c>
      <c r="T16" s="295">
        <v>4.3499999999999996</v>
      </c>
      <c r="U16" s="295">
        <v>4.42</v>
      </c>
      <c r="V16" s="295">
        <v>4.0999999999999996</v>
      </c>
      <c r="W16" s="295">
        <f t="shared" si="0"/>
        <v>3.6980000000000008</v>
      </c>
      <c r="X16" s="296">
        <v>2245</v>
      </c>
      <c r="Y16" s="297">
        <v>1</v>
      </c>
      <c r="Z16" s="297" t="s">
        <v>220</v>
      </c>
      <c r="AA16" s="297">
        <v>0</v>
      </c>
    </row>
    <row r="17" spans="1:27" x14ac:dyDescent="0.25">
      <c r="A17" s="293" t="s">
        <v>36</v>
      </c>
      <c r="B17" s="294">
        <v>24</v>
      </c>
      <c r="C17" s="295">
        <v>3.78</v>
      </c>
      <c r="D17" s="295">
        <v>4.09</v>
      </c>
      <c r="E17" s="295">
        <v>4.3</v>
      </c>
      <c r="F17" s="295">
        <v>4.17</v>
      </c>
      <c r="G17" s="295">
        <v>3.65</v>
      </c>
      <c r="H17" s="295">
        <v>3.64</v>
      </c>
      <c r="I17" s="295">
        <v>4.43</v>
      </c>
      <c r="J17" s="295" t="s">
        <v>220</v>
      </c>
      <c r="K17" s="295" t="s">
        <v>220</v>
      </c>
      <c r="L17" s="295">
        <v>3.57</v>
      </c>
      <c r="M17" s="295">
        <v>3.26</v>
      </c>
      <c r="N17" s="295">
        <v>3.3</v>
      </c>
      <c r="O17" s="295" t="s">
        <v>220</v>
      </c>
      <c r="P17" s="295">
        <v>4.04</v>
      </c>
      <c r="Q17" s="295">
        <v>4.17</v>
      </c>
      <c r="R17" s="295">
        <v>3.74</v>
      </c>
      <c r="S17" s="295">
        <v>4.22</v>
      </c>
      <c r="T17" s="295" t="s">
        <v>220</v>
      </c>
      <c r="U17" s="295">
        <v>4.5199999999999996</v>
      </c>
      <c r="V17" s="295">
        <v>4.3499999999999996</v>
      </c>
      <c r="W17" s="295">
        <f t="shared" si="0"/>
        <v>3.9542857142857146</v>
      </c>
      <c r="X17" s="296">
        <v>2602</v>
      </c>
      <c r="Y17" s="297">
        <v>0</v>
      </c>
      <c r="Z17" s="297">
        <v>1</v>
      </c>
      <c r="AA17" s="297">
        <v>4</v>
      </c>
    </row>
    <row r="18" spans="1:27" x14ac:dyDescent="0.25">
      <c r="A18" s="293" t="s">
        <v>37</v>
      </c>
      <c r="B18" s="294">
        <v>25</v>
      </c>
      <c r="C18" s="295">
        <v>4.32</v>
      </c>
      <c r="D18" s="295">
        <v>3.84</v>
      </c>
      <c r="E18" s="295">
        <v>4</v>
      </c>
      <c r="F18" s="295">
        <v>4</v>
      </c>
      <c r="G18" s="295">
        <v>4.13</v>
      </c>
      <c r="H18" s="295">
        <v>3.04</v>
      </c>
      <c r="I18" s="295">
        <v>4.4800000000000004</v>
      </c>
      <c r="J18" s="295" t="s">
        <v>220</v>
      </c>
      <c r="K18" s="295" t="s">
        <v>220</v>
      </c>
      <c r="L18" s="295">
        <v>3.04</v>
      </c>
      <c r="M18" s="295">
        <v>2.96</v>
      </c>
      <c r="N18" s="295">
        <v>3.04</v>
      </c>
      <c r="O18" s="295" t="s">
        <v>220</v>
      </c>
      <c r="P18" s="295">
        <v>3.68</v>
      </c>
      <c r="Q18" s="295">
        <v>4.5999999999999996</v>
      </c>
      <c r="R18" s="295">
        <v>3.48</v>
      </c>
      <c r="S18" s="295">
        <v>4</v>
      </c>
      <c r="T18" s="295" t="s">
        <v>220</v>
      </c>
      <c r="U18" s="295">
        <v>4.28</v>
      </c>
      <c r="V18" s="295">
        <v>3.96</v>
      </c>
      <c r="W18" s="295">
        <f t="shared" si="0"/>
        <v>3.7635714285714283</v>
      </c>
      <c r="X18" s="296">
        <v>2675</v>
      </c>
      <c r="Y18" s="297">
        <v>0</v>
      </c>
      <c r="Z18" s="297">
        <v>1</v>
      </c>
      <c r="AA18" s="297">
        <v>1</v>
      </c>
    </row>
    <row r="19" spans="1:27" ht="30" x14ac:dyDescent="0.25">
      <c r="A19" s="298" t="s">
        <v>221</v>
      </c>
      <c r="B19" s="299">
        <f>SUM(B3:B18)</f>
        <v>404</v>
      </c>
      <c r="C19" s="300">
        <f t="shared" ref="C19:V19" si="1">IF(ISERROR(AVERAGE(C2:C18)),"",AVERAGE(C2:C18))</f>
        <v>4.3543749999999992</v>
      </c>
      <c r="D19" s="300">
        <f t="shared" si="1"/>
        <v>4.3518750000000006</v>
      </c>
      <c r="E19" s="300">
        <f t="shared" si="1"/>
        <v>4.194285714285714</v>
      </c>
      <c r="F19" s="300">
        <f t="shared" si="1"/>
        <v>3.9385714285714286</v>
      </c>
      <c r="G19" s="300">
        <f t="shared" si="1"/>
        <v>4.032</v>
      </c>
      <c r="H19" s="300">
        <f t="shared" si="1"/>
        <v>3.8464285714285715</v>
      </c>
      <c r="I19" s="300">
        <f t="shared" si="1"/>
        <v>4.8514285714285714</v>
      </c>
      <c r="J19" s="300">
        <f t="shared" si="1"/>
        <v>4.5600000000000005</v>
      </c>
      <c r="K19" s="300">
        <f t="shared" si="1"/>
        <v>3.9375</v>
      </c>
      <c r="L19" s="300">
        <f t="shared" si="1"/>
        <v>3.25</v>
      </c>
      <c r="M19" s="300">
        <f t="shared" si="1"/>
        <v>3.2024999999999997</v>
      </c>
      <c r="N19" s="300">
        <f t="shared" si="1"/>
        <v>3.4849999999999994</v>
      </c>
      <c r="O19" s="300">
        <f t="shared" si="1"/>
        <v>4.3733333333333331</v>
      </c>
      <c r="P19" s="300">
        <f t="shared" si="1"/>
        <v>3.76</v>
      </c>
      <c r="Q19" s="300">
        <f t="shared" si="1"/>
        <v>4.5957142857142861</v>
      </c>
      <c r="R19" s="300">
        <f t="shared" si="1"/>
        <v>4.036249999999999</v>
      </c>
      <c r="S19" s="300">
        <f t="shared" si="1"/>
        <v>4.0299999999999994</v>
      </c>
      <c r="T19" s="300">
        <f t="shared" si="1"/>
        <v>4.6016666666666666</v>
      </c>
      <c r="U19" s="300">
        <f t="shared" si="1"/>
        <v>4.6492857142857149</v>
      </c>
      <c r="V19" s="300">
        <f t="shared" si="1"/>
        <v>4.447857142857143</v>
      </c>
      <c r="W19" s="295">
        <f t="shared" si="0"/>
        <v>4.0995456349206343</v>
      </c>
      <c r="X19" s="299">
        <f>SUM(X3:X18)</f>
        <v>27004</v>
      </c>
      <c r="Y19" s="301">
        <f t="shared" ref="Y19:AA19" si="2">SUM(Y3:Y18)</f>
        <v>1</v>
      </c>
      <c r="Z19" s="301">
        <f t="shared" si="2"/>
        <v>4</v>
      </c>
      <c r="AA19" s="301">
        <f t="shared" si="2"/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Z15" sqref="Z15"/>
    </sheetView>
  </sheetViews>
  <sheetFormatPr defaultRowHeight="15" x14ac:dyDescent="0.25"/>
  <cols>
    <col min="1" max="1" width="9.42578125" bestFit="1" customWidth="1"/>
    <col min="2" max="2" width="7.28515625" bestFit="1" customWidth="1"/>
    <col min="3" max="4" width="3.7109375" bestFit="1" customWidth="1"/>
    <col min="5" max="5" width="7.7109375" customWidth="1"/>
    <col min="6" max="6" width="8.28515625" customWidth="1"/>
    <col min="7" max="8" width="4" bestFit="1" customWidth="1"/>
    <col min="9" max="9" width="4.7109375" bestFit="1" customWidth="1"/>
    <col min="10" max="10" width="4" bestFit="1" customWidth="1"/>
    <col min="11" max="11" width="8.28515625" bestFit="1" customWidth="1"/>
    <col min="12" max="12" width="4.28515625" bestFit="1" customWidth="1"/>
    <col min="13" max="13" width="4" bestFit="1" customWidth="1"/>
    <col min="14" max="14" width="6.7109375" bestFit="1" customWidth="1"/>
    <col min="15" max="15" width="4.7109375" bestFit="1" customWidth="1"/>
    <col min="16" max="16" width="5.140625" bestFit="1" customWidth="1"/>
    <col min="17" max="17" width="6.42578125" bestFit="1" customWidth="1"/>
    <col min="18" max="18" width="4.140625" bestFit="1" customWidth="1"/>
    <col min="19" max="19" width="4" bestFit="1" customWidth="1"/>
    <col min="20" max="20" width="9" bestFit="1" customWidth="1"/>
    <col min="21" max="22" width="4" bestFit="1" customWidth="1"/>
    <col min="23" max="23" width="6.28515625" bestFit="1" customWidth="1"/>
    <col min="24" max="24" width="6.7109375" bestFit="1" customWidth="1"/>
  </cols>
  <sheetData>
    <row r="1" spans="1:24" x14ac:dyDescent="0.25">
      <c r="A1" s="212"/>
      <c r="B1" s="211" t="s">
        <v>87</v>
      </c>
      <c r="C1" s="60" t="s">
        <v>201</v>
      </c>
      <c r="D1" s="60" t="s">
        <v>185</v>
      </c>
      <c r="E1" s="211" t="s">
        <v>44</v>
      </c>
      <c r="F1" s="211" t="s">
        <v>42</v>
      </c>
      <c r="G1" s="211" t="s">
        <v>43</v>
      </c>
      <c r="H1" s="212"/>
      <c r="I1" s="189"/>
      <c r="J1" s="189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</row>
    <row r="2" spans="1:24" x14ac:dyDescent="0.25">
      <c r="A2" s="211" t="s">
        <v>22</v>
      </c>
      <c r="B2" s="211">
        <v>27</v>
      </c>
      <c r="C2" s="60"/>
      <c r="D2" s="60"/>
      <c r="E2" s="211">
        <v>5</v>
      </c>
      <c r="F2" s="211">
        <v>19</v>
      </c>
      <c r="G2" s="211">
        <v>3</v>
      </c>
      <c r="H2" s="212"/>
      <c r="I2" s="264"/>
      <c r="J2" s="264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spans="1:24" x14ac:dyDescent="0.25">
      <c r="A3" s="211" t="s">
        <v>23</v>
      </c>
      <c r="B3" s="211">
        <v>27</v>
      </c>
      <c r="C3" s="60"/>
      <c r="D3" s="60"/>
      <c r="E3" s="211">
        <v>6</v>
      </c>
      <c r="F3" s="211">
        <v>17</v>
      </c>
      <c r="G3" s="211">
        <v>4</v>
      </c>
      <c r="H3" s="212"/>
      <c r="I3" s="264"/>
      <c r="J3" s="264"/>
      <c r="K3" s="189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</row>
    <row r="4" spans="1:24" ht="15.75" x14ac:dyDescent="0.25">
      <c r="A4" s="265"/>
      <c r="B4" s="265"/>
      <c r="C4" s="265"/>
      <c r="D4" s="265"/>
      <c r="E4" s="266" t="s">
        <v>185</v>
      </c>
      <c r="F4" s="266" t="s">
        <v>202</v>
      </c>
      <c r="G4" s="266" t="s">
        <v>111</v>
      </c>
      <c r="H4" s="266" t="s">
        <v>203</v>
      </c>
      <c r="I4" s="267" t="s">
        <v>5</v>
      </c>
      <c r="J4" s="266" t="s">
        <v>45</v>
      </c>
      <c r="K4" s="268" t="s">
        <v>4</v>
      </c>
      <c r="L4" s="266" t="s">
        <v>204</v>
      </c>
      <c r="M4" s="266" t="s">
        <v>205</v>
      </c>
      <c r="N4" s="267" t="s">
        <v>9</v>
      </c>
      <c r="O4" s="267" t="s">
        <v>8</v>
      </c>
      <c r="P4" s="267" t="s">
        <v>10</v>
      </c>
      <c r="Q4" s="267" t="s">
        <v>11</v>
      </c>
      <c r="R4" s="266" t="s">
        <v>12</v>
      </c>
      <c r="S4" s="266" t="s">
        <v>13</v>
      </c>
      <c r="T4" s="266" t="s">
        <v>7</v>
      </c>
      <c r="U4" s="266" t="s">
        <v>206</v>
      </c>
      <c r="V4" s="266" t="s">
        <v>46</v>
      </c>
      <c r="W4" s="268" t="s">
        <v>78</v>
      </c>
      <c r="X4" s="266" t="s">
        <v>19</v>
      </c>
    </row>
    <row r="5" spans="1:24" ht="15.75" x14ac:dyDescent="0.25">
      <c r="A5" s="269" t="s">
        <v>24</v>
      </c>
      <c r="B5" s="269">
        <v>28</v>
      </c>
      <c r="C5" s="269"/>
      <c r="D5" s="269"/>
      <c r="E5" s="270">
        <v>4.6785714285714288</v>
      </c>
      <c r="F5" s="270">
        <v>4.7857142857142856</v>
      </c>
      <c r="G5" s="270">
        <v>4</v>
      </c>
      <c r="H5" s="270">
        <v>4.3571428571428568</v>
      </c>
      <c r="I5" s="270"/>
      <c r="J5" s="270">
        <v>4.25</v>
      </c>
      <c r="K5" s="270"/>
      <c r="L5" s="270">
        <v>4.8928571428571432</v>
      </c>
      <c r="M5" s="270">
        <v>4.5714285714285712</v>
      </c>
      <c r="N5" s="270"/>
      <c r="O5" s="270"/>
      <c r="P5" s="270"/>
      <c r="Q5" s="270"/>
      <c r="R5" s="270">
        <v>4.9285714285714288</v>
      </c>
      <c r="S5" s="270">
        <v>5</v>
      </c>
      <c r="T5" s="270"/>
      <c r="U5" s="270">
        <v>4.5</v>
      </c>
      <c r="V5" s="270">
        <v>4.8928571428571432</v>
      </c>
      <c r="W5" s="270"/>
      <c r="X5" s="271">
        <f>AVERAGE(G5:W5)</f>
        <v>4.5992063492063497</v>
      </c>
    </row>
    <row r="6" spans="1:24" ht="15.75" x14ac:dyDescent="0.25">
      <c r="A6" s="269" t="s">
        <v>25</v>
      </c>
      <c r="B6" s="269">
        <v>26</v>
      </c>
      <c r="C6" s="272"/>
      <c r="D6" s="272"/>
      <c r="E6" s="273">
        <v>4.5384615384615383</v>
      </c>
      <c r="F6" s="273">
        <v>4.4230769230769234</v>
      </c>
      <c r="G6" s="273">
        <v>4.2307692307692308</v>
      </c>
      <c r="H6" s="273">
        <v>4.4230769230769234</v>
      </c>
      <c r="I6" s="273"/>
      <c r="J6" s="273">
        <v>4.2692307692307692</v>
      </c>
      <c r="K6" s="273"/>
      <c r="L6" s="273">
        <v>4.8461538461538458</v>
      </c>
      <c r="M6" s="273">
        <v>4.2307692307692308</v>
      </c>
      <c r="N6" s="273"/>
      <c r="O6" s="273"/>
      <c r="P6" s="273"/>
      <c r="Q6" s="273"/>
      <c r="R6" s="273">
        <v>4.884615384615385</v>
      </c>
      <c r="S6" s="273">
        <v>4.7692307692307692</v>
      </c>
      <c r="T6" s="273"/>
      <c r="U6" s="273">
        <v>4.7692307692307692</v>
      </c>
      <c r="V6" s="273">
        <v>4.884615384615385</v>
      </c>
      <c r="W6" s="274"/>
      <c r="X6" s="271">
        <f t="shared" ref="X6:X18" si="0">AVERAGE(G6:W6)</f>
        <v>4.5897435897435903</v>
      </c>
    </row>
    <row r="7" spans="1:24" ht="15.75" x14ac:dyDescent="0.25">
      <c r="A7" s="269" t="s">
        <v>26</v>
      </c>
      <c r="B7" s="269">
        <v>27</v>
      </c>
      <c r="C7" s="272"/>
      <c r="D7" s="272"/>
      <c r="E7" s="273">
        <v>4.7037037037037033</v>
      </c>
      <c r="F7" s="273">
        <v>4.8888888888888893</v>
      </c>
      <c r="G7" s="273">
        <v>4.5925925925925926</v>
      </c>
      <c r="H7" s="273">
        <v>4.666666666666667</v>
      </c>
      <c r="I7" s="273"/>
      <c r="J7" s="273">
        <v>4.4814814814814818</v>
      </c>
      <c r="K7" s="273"/>
      <c r="L7" s="273">
        <v>4.8888888888888893</v>
      </c>
      <c r="M7" s="273">
        <v>4.7037037037037033</v>
      </c>
      <c r="N7" s="273"/>
      <c r="O7" s="273"/>
      <c r="P7" s="273"/>
      <c r="Q7" s="273"/>
      <c r="R7" s="273">
        <v>4.8518518518518521</v>
      </c>
      <c r="S7" s="273">
        <v>4.9259259259259256</v>
      </c>
      <c r="T7" s="273"/>
      <c r="U7" s="273">
        <v>5</v>
      </c>
      <c r="V7" s="273">
        <v>4.9629629629629628</v>
      </c>
      <c r="W7" s="274"/>
      <c r="X7" s="271">
        <f t="shared" si="0"/>
        <v>4.7860082304526745</v>
      </c>
    </row>
    <row r="8" spans="1:24" ht="15.75" x14ac:dyDescent="0.25">
      <c r="A8" s="269" t="s">
        <v>27</v>
      </c>
      <c r="B8" s="269">
        <v>26</v>
      </c>
      <c r="C8" s="275">
        <v>1</v>
      </c>
      <c r="D8" s="275"/>
      <c r="E8" s="273">
        <v>4.3461538461538458</v>
      </c>
      <c r="F8" s="273">
        <v>4.5384615384615383</v>
      </c>
      <c r="G8" s="273">
        <v>3.8846153846153846</v>
      </c>
      <c r="H8" s="273">
        <v>4.4615384615384617</v>
      </c>
      <c r="I8" s="273"/>
      <c r="J8" s="273">
        <v>3.9230769230769229</v>
      </c>
      <c r="K8" s="273"/>
      <c r="L8" s="273">
        <v>4.8461538461538458</v>
      </c>
      <c r="M8" s="273">
        <v>4.4615384615384617</v>
      </c>
      <c r="N8" s="273"/>
      <c r="O8" s="273"/>
      <c r="P8" s="273"/>
      <c r="Q8" s="273"/>
      <c r="R8" s="273">
        <v>4.8076923076923075</v>
      </c>
      <c r="S8" s="273">
        <v>4.8461538461538458</v>
      </c>
      <c r="T8" s="273"/>
      <c r="U8" s="273">
        <v>4.6923076923076925</v>
      </c>
      <c r="V8" s="273">
        <v>4.9615384615384617</v>
      </c>
      <c r="W8" s="274"/>
      <c r="X8" s="271">
        <f t="shared" si="0"/>
        <v>4.5427350427350426</v>
      </c>
    </row>
    <row r="9" spans="1:24" ht="15.75" x14ac:dyDescent="0.25">
      <c r="A9" s="276" t="s">
        <v>28</v>
      </c>
      <c r="B9" s="276">
        <v>30</v>
      </c>
      <c r="C9" s="268">
        <v>1</v>
      </c>
      <c r="D9" s="268"/>
      <c r="E9" s="277">
        <v>4.2</v>
      </c>
      <c r="F9" s="277">
        <v>4.2333333333333334</v>
      </c>
      <c r="G9" s="277">
        <v>4.0333333333333332</v>
      </c>
      <c r="H9" s="277">
        <v>4.3</v>
      </c>
      <c r="I9" s="277">
        <v>4.3</v>
      </c>
      <c r="J9" s="277">
        <v>3.9666666666666668</v>
      </c>
      <c r="K9" s="277"/>
      <c r="L9" s="277">
        <v>4.8666666666666663</v>
      </c>
      <c r="M9" s="277">
        <v>4.0333333333333332</v>
      </c>
      <c r="N9" s="277"/>
      <c r="O9" s="277"/>
      <c r="P9" s="277"/>
      <c r="Q9" s="277"/>
      <c r="R9" s="277">
        <v>4.7666666666666666</v>
      </c>
      <c r="S9" s="277">
        <v>4.666666666666667</v>
      </c>
      <c r="T9" s="277"/>
      <c r="U9" s="277">
        <v>4.5999999999999996</v>
      </c>
      <c r="V9" s="277">
        <v>4.7333333333333334</v>
      </c>
      <c r="W9" s="278"/>
      <c r="X9" s="271">
        <f t="shared" si="0"/>
        <v>4.4266666666666667</v>
      </c>
    </row>
    <row r="10" spans="1:24" ht="15.75" x14ac:dyDescent="0.25">
      <c r="A10" s="279" t="s">
        <v>29</v>
      </c>
      <c r="B10" s="280">
        <v>26</v>
      </c>
      <c r="C10" s="268">
        <v>3</v>
      </c>
      <c r="D10" s="268"/>
      <c r="E10" s="281">
        <v>4.76</v>
      </c>
      <c r="F10" s="281">
        <v>4.4800000000000004</v>
      </c>
      <c r="G10" s="281">
        <v>3.96</v>
      </c>
      <c r="H10" s="281">
        <v>4.24</v>
      </c>
      <c r="I10" s="281">
        <v>4.12</v>
      </c>
      <c r="J10" s="281">
        <v>4.08</v>
      </c>
      <c r="K10" s="281"/>
      <c r="L10" s="281">
        <v>4.92</v>
      </c>
      <c r="M10" s="281">
        <v>3.96</v>
      </c>
      <c r="N10" s="281"/>
      <c r="O10" s="281"/>
      <c r="P10" s="281"/>
      <c r="Q10" s="281"/>
      <c r="R10" s="281">
        <v>4.84</v>
      </c>
      <c r="S10" s="281">
        <v>4.96</v>
      </c>
      <c r="T10" s="281"/>
      <c r="U10" s="281">
        <v>5</v>
      </c>
      <c r="V10" s="281">
        <v>4.88</v>
      </c>
      <c r="W10" s="279"/>
      <c r="X10" s="271">
        <f t="shared" si="0"/>
        <v>4.4960000000000004</v>
      </c>
    </row>
    <row r="11" spans="1:24" ht="15.75" x14ac:dyDescent="0.25">
      <c r="A11" s="276" t="s">
        <v>30</v>
      </c>
      <c r="B11" s="276">
        <v>24</v>
      </c>
      <c r="C11" s="268">
        <v>1</v>
      </c>
      <c r="D11" s="268"/>
      <c r="E11" s="281">
        <v>3.8333333333333335</v>
      </c>
      <c r="F11" s="281">
        <v>3.875</v>
      </c>
      <c r="G11" s="281">
        <v>3.6666666666666665</v>
      </c>
      <c r="H11" s="281">
        <v>3.7916666666666665</v>
      </c>
      <c r="I11" s="281">
        <v>3.6666666666666665</v>
      </c>
      <c r="J11" s="281">
        <v>3.375</v>
      </c>
      <c r="K11" s="281">
        <v>4.041666666666667</v>
      </c>
      <c r="L11" s="281">
        <v>4.458333333333333</v>
      </c>
      <c r="M11" s="281">
        <v>3.3333333333333335</v>
      </c>
      <c r="N11" s="281"/>
      <c r="O11" s="281"/>
      <c r="P11" s="281"/>
      <c r="Q11" s="281"/>
      <c r="R11" s="281">
        <v>4.125</v>
      </c>
      <c r="S11" s="281">
        <v>3.7916666666666665</v>
      </c>
      <c r="T11" s="281">
        <v>4.25</v>
      </c>
      <c r="U11" s="281">
        <v>4.5</v>
      </c>
      <c r="V11" s="281">
        <v>4.3913043478260869</v>
      </c>
      <c r="W11" s="279">
        <v>3.75</v>
      </c>
      <c r="X11" s="271">
        <f t="shared" si="0"/>
        <v>3.9339464882943145</v>
      </c>
    </row>
    <row r="12" spans="1:24" ht="15.75" x14ac:dyDescent="0.25">
      <c r="A12" s="282" t="s">
        <v>31</v>
      </c>
      <c r="B12" s="282">
        <v>25</v>
      </c>
      <c r="C12" s="268">
        <v>3</v>
      </c>
      <c r="D12" s="268"/>
      <c r="E12" s="281">
        <v>4.3600000000000003</v>
      </c>
      <c r="F12" s="281">
        <v>4.3600000000000003</v>
      </c>
      <c r="G12" s="281">
        <v>4.24</v>
      </c>
      <c r="H12" s="281">
        <v>4.6399999999999997</v>
      </c>
      <c r="I12" s="281">
        <v>4.28</v>
      </c>
      <c r="J12" s="281">
        <v>3.64</v>
      </c>
      <c r="K12" s="281">
        <v>4.5599999999999996</v>
      </c>
      <c r="L12" s="281">
        <v>4.88</v>
      </c>
      <c r="M12" s="281">
        <v>4.12</v>
      </c>
      <c r="N12" s="281"/>
      <c r="O12" s="281"/>
      <c r="P12" s="281"/>
      <c r="Q12" s="281"/>
      <c r="R12" s="281">
        <v>4.24</v>
      </c>
      <c r="S12" s="281">
        <v>4.5999999999999996</v>
      </c>
      <c r="T12" s="281">
        <v>4.68</v>
      </c>
      <c r="U12" s="281">
        <v>5</v>
      </c>
      <c r="V12" s="281">
        <v>4.666666666666667</v>
      </c>
      <c r="W12" s="283">
        <v>4.8</v>
      </c>
      <c r="X12" s="271">
        <f t="shared" si="0"/>
        <v>4.4882051282051281</v>
      </c>
    </row>
    <row r="13" spans="1:24" ht="15.75" x14ac:dyDescent="0.25">
      <c r="A13" s="282" t="s">
        <v>32</v>
      </c>
      <c r="B13" s="282">
        <v>22</v>
      </c>
      <c r="C13" s="268">
        <v>4</v>
      </c>
      <c r="D13" s="268"/>
      <c r="E13" s="281">
        <v>4.4545454545454541</v>
      </c>
      <c r="F13" s="281">
        <v>4.1818181818181817</v>
      </c>
      <c r="G13" s="281">
        <v>4.2727272727272725</v>
      </c>
      <c r="H13" s="281">
        <v>4.2272727272727275</v>
      </c>
      <c r="I13" s="281">
        <v>4.333333333333333</v>
      </c>
      <c r="J13" s="281">
        <v>3.5238095238095237</v>
      </c>
      <c r="K13" s="281">
        <v>3.7727272727272729</v>
      </c>
      <c r="L13" s="281">
        <v>4.9545454545454541</v>
      </c>
      <c r="M13" s="281">
        <v>3.7727272727272729</v>
      </c>
      <c r="N13" s="281"/>
      <c r="O13" s="281"/>
      <c r="P13" s="281"/>
      <c r="Q13" s="281"/>
      <c r="R13" s="281">
        <v>4.5909090909090908</v>
      </c>
      <c r="S13" s="281">
        <v>4.3636363636363633</v>
      </c>
      <c r="T13" s="281">
        <v>4.6818181818181817</v>
      </c>
      <c r="U13" s="281">
        <v>4.7272727272727275</v>
      </c>
      <c r="V13" s="281">
        <v>4.7727272727272725</v>
      </c>
      <c r="W13" s="282"/>
      <c r="X13" s="271">
        <f t="shared" si="0"/>
        <v>4.3327922077922079</v>
      </c>
    </row>
    <row r="14" spans="1:24" ht="15.75" x14ac:dyDescent="0.25">
      <c r="A14" s="282" t="s">
        <v>33</v>
      </c>
      <c r="B14" s="282">
        <v>25</v>
      </c>
      <c r="C14" s="268">
        <v>4</v>
      </c>
      <c r="D14" s="268"/>
      <c r="E14" s="281">
        <v>4.4400000000000004</v>
      </c>
      <c r="F14" s="281">
        <v>4.04</v>
      </c>
      <c r="G14" s="281">
        <v>3.92</v>
      </c>
      <c r="H14" s="281">
        <v>3.84</v>
      </c>
      <c r="I14" s="281">
        <v>3.76</v>
      </c>
      <c r="J14" s="281">
        <v>3.28</v>
      </c>
      <c r="K14" s="281">
        <v>3.56</v>
      </c>
      <c r="L14" s="281">
        <v>5</v>
      </c>
      <c r="M14" s="281">
        <v>3.36</v>
      </c>
      <c r="N14" s="281"/>
      <c r="O14" s="281"/>
      <c r="P14" s="281"/>
      <c r="Q14" s="281"/>
      <c r="R14" s="281">
        <v>4.5599999999999996</v>
      </c>
      <c r="S14" s="281">
        <v>4.24</v>
      </c>
      <c r="T14" s="281">
        <v>4.92</v>
      </c>
      <c r="U14" s="281">
        <v>4.96</v>
      </c>
      <c r="V14" s="281">
        <v>4.791666666666667</v>
      </c>
      <c r="W14" s="282"/>
      <c r="X14" s="271">
        <f t="shared" si="0"/>
        <v>4.1826388888888886</v>
      </c>
    </row>
    <row r="15" spans="1:24" ht="15.75" x14ac:dyDescent="0.25">
      <c r="A15" s="282" t="s">
        <v>34</v>
      </c>
      <c r="B15" s="282">
        <v>23</v>
      </c>
      <c r="C15" s="214"/>
      <c r="D15" s="214">
        <v>1</v>
      </c>
      <c r="E15" s="281">
        <v>4.2307692307692308</v>
      </c>
      <c r="F15" s="281">
        <v>4.1764705882352944</v>
      </c>
      <c r="G15" s="281">
        <v>4.2173913043478262</v>
      </c>
      <c r="H15" s="281">
        <v>4.3043478260869561</v>
      </c>
      <c r="I15" s="281">
        <v>3.8695652173913042</v>
      </c>
      <c r="J15" s="281">
        <v>3.6363636363636362</v>
      </c>
      <c r="K15" s="281">
        <v>4.17</v>
      </c>
      <c r="L15" s="281">
        <v>4.333333333333333</v>
      </c>
      <c r="M15" s="281"/>
      <c r="N15" s="284">
        <v>3.5217391304347827</v>
      </c>
      <c r="O15" s="284">
        <v>3.6956521739130435</v>
      </c>
      <c r="P15" s="284">
        <v>3.4347826086956523</v>
      </c>
      <c r="Q15" s="284">
        <v>4</v>
      </c>
      <c r="R15" s="284">
        <v>4.6086956521739131</v>
      </c>
      <c r="S15" s="284">
        <v>4.3043478260869561</v>
      </c>
      <c r="T15" s="284">
        <v>4.6956521739130439</v>
      </c>
      <c r="U15" s="284">
        <v>4.7826086956521738</v>
      </c>
      <c r="V15" s="284">
        <v>4.5217391304347823</v>
      </c>
      <c r="W15" s="282"/>
      <c r="X15" s="271">
        <f t="shared" si="0"/>
        <v>4.1397479139218269</v>
      </c>
    </row>
    <row r="16" spans="1:24" ht="15.75" x14ac:dyDescent="0.25">
      <c r="A16" s="282" t="s">
        <v>35</v>
      </c>
      <c r="B16" s="282">
        <v>26</v>
      </c>
      <c r="C16" s="285">
        <v>2</v>
      </c>
      <c r="D16" s="285">
        <v>1</v>
      </c>
      <c r="E16" s="281">
        <v>4.3076923076923075</v>
      </c>
      <c r="F16" s="281">
        <v>4.0384615384615383</v>
      </c>
      <c r="G16" s="281">
        <v>3.8461538461538463</v>
      </c>
      <c r="H16" s="281">
        <v>3.9615384615384617</v>
      </c>
      <c r="I16" s="281">
        <v>3.96</v>
      </c>
      <c r="J16" s="281">
        <v>3.16</v>
      </c>
      <c r="K16" s="281">
        <v>3.7692307692307692</v>
      </c>
      <c r="L16" s="281">
        <v>4.9615384615384617</v>
      </c>
      <c r="M16" s="214"/>
      <c r="N16" s="281">
        <v>3.0769230769230771</v>
      </c>
      <c r="O16" s="281">
        <v>3.2692307692307692</v>
      </c>
      <c r="P16" s="281">
        <v>3</v>
      </c>
      <c r="Q16" s="281">
        <v>3.6923076923076925</v>
      </c>
      <c r="R16" s="281">
        <v>4.4615384615384617</v>
      </c>
      <c r="S16" s="281">
        <v>4.3461538461538458</v>
      </c>
      <c r="T16" s="281">
        <v>4.4615384615384617</v>
      </c>
      <c r="U16" s="281">
        <v>4.5</v>
      </c>
      <c r="V16" s="281">
        <v>4.384615384615385</v>
      </c>
      <c r="W16" s="283"/>
      <c r="X16" s="271">
        <f t="shared" si="0"/>
        <v>3.9233846153846152</v>
      </c>
    </row>
    <row r="17" spans="1:24" ht="15.75" x14ac:dyDescent="0.25">
      <c r="A17" s="282" t="s">
        <v>36</v>
      </c>
      <c r="B17" s="282">
        <v>24</v>
      </c>
      <c r="C17" s="268"/>
      <c r="D17" s="268"/>
      <c r="E17" s="281">
        <v>4.25</v>
      </c>
      <c r="F17" s="281">
        <v>3.9583333333333335</v>
      </c>
      <c r="G17" s="281">
        <v>3.7083333333333335</v>
      </c>
      <c r="H17" s="281">
        <v>4.166666666666667</v>
      </c>
      <c r="I17" s="281">
        <v>4.166666666666667</v>
      </c>
      <c r="J17" s="281">
        <v>3.3043478260869565</v>
      </c>
      <c r="K17" s="281">
        <v>4.041666666666667</v>
      </c>
      <c r="L17" s="281">
        <v>5</v>
      </c>
      <c r="M17" s="214"/>
      <c r="N17" s="281">
        <v>3.1666666666666665</v>
      </c>
      <c r="O17" s="281">
        <v>3.1666666666666665</v>
      </c>
      <c r="P17" s="281">
        <v>3.0416666666666665</v>
      </c>
      <c r="Q17" s="281">
        <v>3.875</v>
      </c>
      <c r="R17" s="281">
        <v>4.833333333333333</v>
      </c>
      <c r="S17" s="281">
        <v>4.208333333333333</v>
      </c>
      <c r="T17" s="281">
        <v>4.958333333333333</v>
      </c>
      <c r="U17" s="213"/>
      <c r="V17" s="281">
        <v>4.5</v>
      </c>
      <c r="W17" s="282"/>
      <c r="X17" s="271">
        <v>3.97</v>
      </c>
    </row>
    <row r="18" spans="1:24" ht="15.75" x14ac:dyDescent="0.25">
      <c r="A18" s="282" t="s">
        <v>37</v>
      </c>
      <c r="B18" s="282">
        <v>17</v>
      </c>
      <c r="C18" s="268"/>
      <c r="D18" s="268"/>
      <c r="E18" s="281">
        <v>3.2941176470588234</v>
      </c>
      <c r="F18" s="281">
        <v>3.3529411764705883</v>
      </c>
      <c r="G18" s="281">
        <v>3.7058823529411766</v>
      </c>
      <c r="H18" s="281">
        <v>3.4705882352941178</v>
      </c>
      <c r="I18" s="281">
        <v>3.8235294117647061</v>
      </c>
      <c r="J18" s="281">
        <v>3.125</v>
      </c>
      <c r="K18" s="281">
        <v>3.4117647058823501</v>
      </c>
      <c r="L18" s="281">
        <v>4.7058823529411766</v>
      </c>
      <c r="M18" s="214"/>
      <c r="N18" s="281">
        <v>2.9411764705882355</v>
      </c>
      <c r="O18" s="281">
        <v>2.8823529411764706</v>
      </c>
      <c r="P18" s="281">
        <v>2.8235294117647061</v>
      </c>
      <c r="Q18" s="281">
        <v>3.5882352941176472</v>
      </c>
      <c r="R18" s="281">
        <v>3.4117647058823528</v>
      </c>
      <c r="S18" s="281">
        <v>3.8235294117647061</v>
      </c>
      <c r="T18" s="281">
        <v>4.3529411764705879</v>
      </c>
      <c r="U18" s="213"/>
      <c r="V18" s="281">
        <v>4.5294117647058822</v>
      </c>
      <c r="W18" s="282"/>
      <c r="X18" s="271">
        <f t="shared" si="0"/>
        <v>3.6139705882352939</v>
      </c>
    </row>
    <row r="19" spans="1:24" ht="15.75" x14ac:dyDescent="0.25">
      <c r="A19" s="286" t="s">
        <v>101</v>
      </c>
      <c r="B19" s="287">
        <f>SUM(B2:B18)</f>
        <v>403</v>
      </c>
      <c r="C19" s="287">
        <f>SUM(C2:C18)</f>
        <v>19</v>
      </c>
      <c r="D19" s="287">
        <f>SUM(D2:D18)</f>
        <v>2</v>
      </c>
      <c r="E19" s="12">
        <f>AVERAGE(E5:E18)</f>
        <v>4.3140963207349765</v>
      </c>
      <c r="F19" s="12">
        <f t="shared" ref="F19:W19" si="1">AVERAGE(F5:F18)</f>
        <v>4.2380356991281367</v>
      </c>
      <c r="G19" s="288">
        <f t="shared" si="1"/>
        <v>4.0198903798200476</v>
      </c>
      <c r="H19" s="288">
        <f t="shared" si="1"/>
        <v>4.2036075351393212</v>
      </c>
      <c r="I19" s="288">
        <f t="shared" si="1"/>
        <v>4.0279761295822674</v>
      </c>
      <c r="J19" s="288">
        <f t="shared" si="1"/>
        <v>3.7153554876225678</v>
      </c>
      <c r="K19" s="288">
        <f t="shared" si="1"/>
        <v>3.9158820101467162</v>
      </c>
      <c r="L19" s="288">
        <f t="shared" si="1"/>
        <v>4.8253109518865829</v>
      </c>
      <c r="M19" s="288">
        <f>AVERAGE(M5:M14)</f>
        <v>4.0546833906833903</v>
      </c>
      <c r="N19" s="288">
        <f t="shared" si="1"/>
        <v>3.1766263361531903</v>
      </c>
      <c r="O19" s="288">
        <f t="shared" si="1"/>
        <v>3.2534756377467375</v>
      </c>
      <c r="P19" s="288">
        <f t="shared" si="1"/>
        <v>3.0749946717817562</v>
      </c>
      <c r="Q19" s="288">
        <f t="shared" si="1"/>
        <v>3.788885746606335</v>
      </c>
      <c r="R19" s="288">
        <f t="shared" si="1"/>
        <v>4.565045634516772</v>
      </c>
      <c r="S19" s="288">
        <f t="shared" si="1"/>
        <v>4.4889746182585055</v>
      </c>
      <c r="T19" s="288">
        <f t="shared" si="1"/>
        <v>4.6250354158842013</v>
      </c>
      <c r="U19" s="288">
        <f>AVERAGE(U5:U18)</f>
        <v>4.7526183237052804</v>
      </c>
      <c r="V19" s="288">
        <f>AVERAGE(V5:V18)</f>
        <v>4.7052456084964307</v>
      </c>
      <c r="W19" s="288">
        <f t="shared" si="1"/>
        <v>4.2750000000000004</v>
      </c>
      <c r="X19" s="289">
        <f>AVERAGE(X5:X18)</f>
        <v>4.2875032649661851</v>
      </c>
    </row>
  </sheetData>
  <pageMargins left="0.7" right="0.7" top="0.75" bottom="0.75" header="0.3" footer="0.3"/>
  <ignoredErrors>
    <ignoredError sqref="M19" formula="1"/>
    <ignoredError sqref="X5:X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0"/>
  <sheetViews>
    <sheetView topLeftCell="A9" workbookViewId="0">
      <selection activeCell="G21" sqref="G21:H21"/>
    </sheetView>
  </sheetViews>
  <sheetFormatPr defaultRowHeight="15" x14ac:dyDescent="0.25"/>
  <cols>
    <col min="1" max="1" width="6.28515625" style="59" customWidth="1"/>
    <col min="2" max="2" width="6.5703125" customWidth="1"/>
  </cols>
  <sheetData>
    <row r="1" spans="1:37" x14ac:dyDescent="0.25">
      <c r="B1" s="336" t="s">
        <v>40</v>
      </c>
      <c r="C1" s="208"/>
      <c r="D1" s="208"/>
      <c r="E1" s="336" t="s">
        <v>39</v>
      </c>
      <c r="F1" s="337" t="s">
        <v>185</v>
      </c>
      <c r="G1" s="326" t="s">
        <v>44</v>
      </c>
      <c r="H1" s="326" t="s">
        <v>42</v>
      </c>
      <c r="I1" s="328" t="s">
        <v>43</v>
      </c>
      <c r="J1" s="331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3"/>
      <c r="AA1" s="334" t="s">
        <v>16</v>
      </c>
      <c r="AB1" s="334"/>
      <c r="AC1" s="328" t="s">
        <v>52</v>
      </c>
      <c r="AD1" s="328" t="s">
        <v>99</v>
      </c>
      <c r="AE1" s="328" t="s">
        <v>53</v>
      </c>
      <c r="AF1" s="326" t="s">
        <v>50</v>
      </c>
      <c r="AG1" s="326" t="s">
        <v>51</v>
      </c>
      <c r="AH1" s="326" t="s">
        <v>48</v>
      </c>
      <c r="AI1" s="327" t="s">
        <v>49</v>
      </c>
      <c r="AJ1" s="59"/>
      <c r="AK1" s="59"/>
    </row>
    <row r="2" spans="1:37" x14ac:dyDescent="0.25">
      <c r="B2" s="336"/>
      <c r="C2" s="208" t="s">
        <v>186</v>
      </c>
      <c r="D2" s="208" t="s">
        <v>187</v>
      </c>
      <c r="E2" s="336"/>
      <c r="F2" s="338"/>
      <c r="G2" s="326"/>
      <c r="H2" s="326"/>
      <c r="I2" s="335"/>
      <c r="J2" s="331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3"/>
      <c r="AA2" s="215" t="s">
        <v>17</v>
      </c>
      <c r="AB2" s="216" t="s">
        <v>18</v>
      </c>
      <c r="AC2" s="328"/>
      <c r="AD2" s="328"/>
      <c r="AE2" s="328"/>
      <c r="AF2" s="326"/>
      <c r="AG2" s="326"/>
      <c r="AH2" s="326"/>
      <c r="AI2" s="327"/>
      <c r="AJ2" s="59"/>
      <c r="AK2" s="59"/>
    </row>
    <row r="3" spans="1:37" x14ac:dyDescent="0.25">
      <c r="A3" s="59" t="s">
        <v>22</v>
      </c>
      <c r="B3" s="207">
        <v>28</v>
      </c>
      <c r="C3" s="207">
        <v>13</v>
      </c>
      <c r="D3" s="207">
        <v>15</v>
      </c>
      <c r="E3" s="207">
        <v>0</v>
      </c>
      <c r="F3" s="207">
        <v>0</v>
      </c>
      <c r="G3" s="217">
        <v>10</v>
      </c>
      <c r="H3" s="217">
        <v>15</v>
      </c>
      <c r="I3" s="217">
        <v>3</v>
      </c>
      <c r="J3" s="331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3"/>
      <c r="AA3" s="217">
        <v>1495</v>
      </c>
      <c r="AB3" s="207">
        <v>0</v>
      </c>
      <c r="AC3" s="207">
        <v>10</v>
      </c>
      <c r="AD3" s="207"/>
      <c r="AE3" s="207"/>
      <c r="AF3" s="218"/>
      <c r="AG3" s="218"/>
      <c r="AH3" s="207">
        <v>1</v>
      </c>
      <c r="AI3" s="207"/>
      <c r="AJ3" s="59"/>
      <c r="AK3" s="59"/>
    </row>
    <row r="4" spans="1:37" x14ac:dyDescent="0.25">
      <c r="A4" s="59" t="s">
        <v>23</v>
      </c>
      <c r="B4" s="207">
        <v>26</v>
      </c>
      <c r="C4" s="207">
        <v>12</v>
      </c>
      <c r="D4" s="207">
        <v>14</v>
      </c>
      <c r="E4" s="207">
        <v>0</v>
      </c>
      <c r="F4" s="207">
        <v>1</v>
      </c>
      <c r="G4" s="217">
        <v>9</v>
      </c>
      <c r="H4" s="217">
        <v>13</v>
      </c>
      <c r="I4" s="217">
        <v>3</v>
      </c>
      <c r="J4" s="331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3"/>
      <c r="AA4" s="217">
        <v>1450</v>
      </c>
      <c r="AB4" s="207">
        <v>0</v>
      </c>
      <c r="AC4" s="207">
        <v>9</v>
      </c>
      <c r="AD4" s="207"/>
      <c r="AE4" s="207"/>
      <c r="AF4" s="219">
        <v>1</v>
      </c>
      <c r="AG4" s="219"/>
      <c r="AH4" s="217"/>
      <c r="AI4" s="217"/>
      <c r="AJ4" s="59"/>
      <c r="AK4" s="59"/>
    </row>
    <row r="5" spans="1:37" x14ac:dyDescent="0.25">
      <c r="B5" s="207"/>
      <c r="C5" s="207"/>
      <c r="D5" s="207"/>
      <c r="E5" s="207"/>
      <c r="F5" s="207"/>
      <c r="G5" s="329" t="s">
        <v>0</v>
      </c>
      <c r="H5" s="329" t="s">
        <v>1</v>
      </c>
      <c r="I5" s="330" t="s">
        <v>20</v>
      </c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206"/>
      <c r="Y5" s="206"/>
      <c r="Z5" s="207"/>
      <c r="AA5" s="220"/>
      <c r="AB5" s="220"/>
      <c r="AC5" s="60"/>
      <c r="AD5" s="60"/>
      <c r="AE5" s="207"/>
      <c r="AF5" s="218"/>
      <c r="AG5" s="218"/>
      <c r="AH5" s="32"/>
      <c r="AI5" s="32"/>
      <c r="AJ5" s="59"/>
      <c r="AK5" s="59"/>
    </row>
    <row r="6" spans="1:37" ht="15.75" x14ac:dyDescent="0.25">
      <c r="B6" s="207"/>
      <c r="C6" s="207"/>
      <c r="D6" s="207"/>
      <c r="E6" s="207"/>
      <c r="F6" s="207"/>
      <c r="G6" s="329"/>
      <c r="H6" s="329"/>
      <c r="I6" s="221" t="s">
        <v>2</v>
      </c>
      <c r="J6" s="221" t="s">
        <v>3</v>
      </c>
      <c r="K6" s="222" t="s">
        <v>4</v>
      </c>
      <c r="L6" s="222" t="s">
        <v>5</v>
      </c>
      <c r="M6" s="222" t="s">
        <v>6</v>
      </c>
      <c r="N6" s="222" t="s">
        <v>7</v>
      </c>
      <c r="O6" s="222" t="s">
        <v>41</v>
      </c>
      <c r="P6" s="221" t="s">
        <v>8</v>
      </c>
      <c r="Q6" s="221" t="s">
        <v>9</v>
      </c>
      <c r="R6" s="222" t="s">
        <v>10</v>
      </c>
      <c r="S6" s="222" t="s">
        <v>11</v>
      </c>
      <c r="T6" s="221" t="s">
        <v>12</v>
      </c>
      <c r="U6" s="221" t="s">
        <v>13</v>
      </c>
      <c r="V6" s="221" t="s">
        <v>14</v>
      </c>
      <c r="W6" s="221" t="s">
        <v>15</v>
      </c>
      <c r="X6" s="221" t="s">
        <v>188</v>
      </c>
      <c r="Y6" s="222" t="s">
        <v>78</v>
      </c>
      <c r="Z6" s="223" t="s">
        <v>19</v>
      </c>
      <c r="AA6" s="220"/>
      <c r="AB6" s="220"/>
      <c r="AC6" s="60"/>
      <c r="AD6" s="60"/>
      <c r="AE6" s="207"/>
      <c r="AF6" s="218"/>
      <c r="AG6" s="218"/>
      <c r="AH6" s="32"/>
      <c r="AI6" s="32"/>
      <c r="AJ6" s="59"/>
      <c r="AK6" s="59"/>
    </row>
    <row r="7" spans="1:37" ht="15.75" x14ac:dyDescent="0.25">
      <c r="A7" s="59" t="s">
        <v>24</v>
      </c>
      <c r="B7" s="209">
        <v>28</v>
      </c>
      <c r="C7" s="209">
        <v>13</v>
      </c>
      <c r="D7" s="209">
        <v>15</v>
      </c>
      <c r="E7" s="209">
        <v>0</v>
      </c>
      <c r="F7" s="209">
        <v>0</v>
      </c>
      <c r="G7" s="224">
        <v>4.7</v>
      </c>
      <c r="H7" s="224">
        <v>4.8</v>
      </c>
      <c r="I7" s="225">
        <v>4.5</v>
      </c>
      <c r="J7" s="225">
        <v>4.7</v>
      </c>
      <c r="K7" s="225"/>
      <c r="L7" s="225"/>
      <c r="M7" s="225">
        <v>4.5999999999999996</v>
      </c>
      <c r="N7" s="225"/>
      <c r="O7" s="225">
        <v>4.8</v>
      </c>
      <c r="P7" s="225"/>
      <c r="Q7" s="225"/>
      <c r="R7" s="225"/>
      <c r="S7" s="225"/>
      <c r="T7" s="225">
        <v>4.8</v>
      </c>
      <c r="U7" s="225">
        <v>5</v>
      </c>
      <c r="V7" s="225">
        <v>5</v>
      </c>
      <c r="W7" s="225">
        <v>4.9000000000000004</v>
      </c>
      <c r="X7" s="225">
        <v>4.9000000000000004</v>
      </c>
      <c r="Y7" s="225"/>
      <c r="Z7" s="226">
        <f>AVERAGE(I7:Y7)</f>
        <v>4.8</v>
      </c>
      <c r="AA7" s="217">
        <v>1415</v>
      </c>
      <c r="AB7" s="207">
        <v>0</v>
      </c>
      <c r="AC7" s="227">
        <v>13</v>
      </c>
      <c r="AD7" s="227">
        <v>6</v>
      </c>
      <c r="AE7" s="227">
        <v>0</v>
      </c>
      <c r="AF7" s="219">
        <v>3</v>
      </c>
      <c r="AG7" s="219"/>
      <c r="AH7" s="217">
        <v>1</v>
      </c>
      <c r="AI7" s="217">
        <v>1</v>
      </c>
      <c r="AJ7" s="59"/>
      <c r="AK7" s="59"/>
    </row>
    <row r="8" spans="1:37" ht="15.75" x14ac:dyDescent="0.25">
      <c r="A8" s="59" t="s">
        <v>25</v>
      </c>
      <c r="B8" s="209">
        <v>26</v>
      </c>
      <c r="C8" s="209">
        <v>18</v>
      </c>
      <c r="D8" s="209">
        <v>8</v>
      </c>
      <c r="E8" s="209">
        <v>1</v>
      </c>
      <c r="F8" s="209">
        <v>0</v>
      </c>
      <c r="G8" s="224">
        <v>4.5</v>
      </c>
      <c r="H8" s="224">
        <v>4.7</v>
      </c>
      <c r="I8" s="225">
        <v>4</v>
      </c>
      <c r="J8" s="225">
        <v>4.3</v>
      </c>
      <c r="K8" s="225"/>
      <c r="L8" s="225"/>
      <c r="M8" s="225">
        <v>4.3</v>
      </c>
      <c r="N8" s="225"/>
      <c r="O8" s="225">
        <v>4.3</v>
      </c>
      <c r="P8" s="225"/>
      <c r="Q8" s="225"/>
      <c r="R8" s="225"/>
      <c r="S8" s="225"/>
      <c r="T8" s="225">
        <v>5</v>
      </c>
      <c r="U8" s="225">
        <v>5</v>
      </c>
      <c r="V8" s="225">
        <v>5</v>
      </c>
      <c r="W8" s="225">
        <v>5</v>
      </c>
      <c r="X8" s="225">
        <v>5</v>
      </c>
      <c r="Y8" s="225"/>
      <c r="Z8" s="226">
        <f t="shared" ref="Z8:Z20" si="0">AVERAGE(I8:Y8)</f>
        <v>4.6555555555555559</v>
      </c>
      <c r="AA8" s="220">
        <v>1373</v>
      </c>
      <c r="AB8" s="220">
        <v>0</v>
      </c>
      <c r="AC8" s="227">
        <v>7</v>
      </c>
      <c r="AD8" s="227">
        <v>3</v>
      </c>
      <c r="AE8" s="227"/>
      <c r="AF8" s="218">
        <v>1</v>
      </c>
      <c r="AG8" s="218"/>
      <c r="AH8" s="32"/>
      <c r="AI8" s="32">
        <v>1</v>
      </c>
      <c r="AJ8" s="59"/>
      <c r="AK8" s="59"/>
    </row>
    <row r="9" spans="1:37" ht="15.75" x14ac:dyDescent="0.25">
      <c r="A9" s="59" t="s">
        <v>26</v>
      </c>
      <c r="B9" s="225">
        <v>29</v>
      </c>
      <c r="C9" s="225">
        <v>18</v>
      </c>
      <c r="D9" s="225">
        <v>11</v>
      </c>
      <c r="E9" s="225">
        <v>1</v>
      </c>
      <c r="F9" s="225">
        <v>0</v>
      </c>
      <c r="G9" s="228">
        <v>4.5</v>
      </c>
      <c r="H9" s="228">
        <v>4.4000000000000004</v>
      </c>
      <c r="I9" s="229">
        <v>4.0999999999999996</v>
      </c>
      <c r="J9" s="229">
        <v>4.4000000000000004</v>
      </c>
      <c r="K9" s="209"/>
      <c r="L9" s="209"/>
      <c r="M9" s="229">
        <v>4.0999999999999996</v>
      </c>
      <c r="N9" s="209"/>
      <c r="O9" s="229">
        <v>4.4000000000000004</v>
      </c>
      <c r="P9" s="209"/>
      <c r="Q9" s="209"/>
      <c r="R9" s="209"/>
      <c r="S9" s="209"/>
      <c r="T9" s="229">
        <v>4.8</v>
      </c>
      <c r="U9" s="229">
        <v>4.8</v>
      </c>
      <c r="V9" s="229">
        <v>4.8</v>
      </c>
      <c r="W9" s="229">
        <v>4.9000000000000004</v>
      </c>
      <c r="X9" s="229">
        <v>5</v>
      </c>
      <c r="Y9" s="230"/>
      <c r="Z9" s="226">
        <f t="shared" si="0"/>
        <v>4.5888888888888895</v>
      </c>
      <c r="AA9" s="231">
        <v>1199</v>
      </c>
      <c r="AB9" s="220">
        <v>0</v>
      </c>
      <c r="AC9" s="207">
        <v>7</v>
      </c>
      <c r="AD9" s="227">
        <v>6</v>
      </c>
      <c r="AE9" s="227"/>
      <c r="AF9" s="218">
        <v>2</v>
      </c>
      <c r="AG9" s="218"/>
      <c r="AH9" s="207">
        <v>4</v>
      </c>
      <c r="AI9" s="207"/>
      <c r="AJ9" s="59"/>
      <c r="AK9" s="59"/>
    </row>
    <row r="10" spans="1:37" ht="15.75" x14ac:dyDescent="0.25">
      <c r="A10" s="59" t="s">
        <v>27</v>
      </c>
      <c r="B10" s="225">
        <v>28</v>
      </c>
      <c r="C10" s="225">
        <v>19</v>
      </c>
      <c r="D10" s="225">
        <v>9</v>
      </c>
      <c r="E10" s="225">
        <v>3</v>
      </c>
      <c r="F10" s="225">
        <v>0</v>
      </c>
      <c r="G10" s="232">
        <v>4.75</v>
      </c>
      <c r="H10" s="232">
        <v>4.57</v>
      </c>
      <c r="I10" s="230">
        <v>4.21</v>
      </c>
      <c r="J10" s="230">
        <v>4.29</v>
      </c>
      <c r="K10" s="209"/>
      <c r="L10" s="209"/>
      <c r="M10" s="230">
        <v>4.1100000000000003</v>
      </c>
      <c r="N10" s="209"/>
      <c r="O10" s="230">
        <v>4.25</v>
      </c>
      <c r="P10" s="209"/>
      <c r="Q10" s="209"/>
      <c r="R10" s="209"/>
      <c r="S10" s="209"/>
      <c r="T10" s="230">
        <v>4.93</v>
      </c>
      <c r="U10" s="230">
        <v>5</v>
      </c>
      <c r="V10" s="230">
        <v>5</v>
      </c>
      <c r="W10" s="230">
        <v>5</v>
      </c>
      <c r="X10" s="230">
        <v>5</v>
      </c>
      <c r="Y10" s="230"/>
      <c r="Z10" s="226">
        <f t="shared" si="0"/>
        <v>4.6433333333333335</v>
      </c>
      <c r="AA10" s="231">
        <v>1867</v>
      </c>
      <c r="AB10" s="220">
        <v>0</v>
      </c>
      <c r="AC10" s="207">
        <v>8</v>
      </c>
      <c r="AD10" s="227">
        <v>1</v>
      </c>
      <c r="AE10" s="227"/>
      <c r="AF10" s="218"/>
      <c r="AG10" s="218">
        <v>1</v>
      </c>
      <c r="AH10" s="207">
        <v>2</v>
      </c>
      <c r="AI10" s="207">
        <v>2</v>
      </c>
      <c r="AJ10" s="59"/>
      <c r="AK10" s="59"/>
    </row>
    <row r="11" spans="1:37" ht="15.75" x14ac:dyDescent="0.25">
      <c r="A11" s="59" t="s">
        <v>28</v>
      </c>
      <c r="B11" s="225">
        <v>27</v>
      </c>
      <c r="C11" s="225">
        <v>16</v>
      </c>
      <c r="D11" s="225">
        <v>11</v>
      </c>
      <c r="E11" s="225">
        <v>2</v>
      </c>
      <c r="F11" s="225">
        <v>0</v>
      </c>
      <c r="G11" s="232">
        <v>4</v>
      </c>
      <c r="H11" s="232">
        <v>4.08</v>
      </c>
      <c r="I11" s="230">
        <v>3.88</v>
      </c>
      <c r="J11" s="230">
        <v>4</v>
      </c>
      <c r="K11" s="209"/>
      <c r="L11" s="50">
        <v>3.69</v>
      </c>
      <c r="M11" s="50">
        <v>4.1900000000000004</v>
      </c>
      <c r="N11" s="209"/>
      <c r="O11" s="230" t="s">
        <v>189</v>
      </c>
      <c r="P11" s="209"/>
      <c r="Q11" s="209"/>
      <c r="R11" s="209"/>
      <c r="S11" s="209"/>
      <c r="T11" s="50">
        <v>5</v>
      </c>
      <c r="U11" s="230">
        <v>4.88</v>
      </c>
      <c r="V11" s="50">
        <v>4.88</v>
      </c>
      <c r="W11" s="50">
        <v>5</v>
      </c>
      <c r="X11" s="50">
        <v>4.88</v>
      </c>
      <c r="Y11" s="230"/>
      <c r="Z11" s="226">
        <f t="shared" si="0"/>
        <v>4.4888888888888889</v>
      </c>
      <c r="AA11" s="231">
        <v>1638</v>
      </c>
      <c r="AB11" s="220">
        <v>0</v>
      </c>
      <c r="AC11" s="207">
        <v>2</v>
      </c>
      <c r="AD11" s="227">
        <v>4</v>
      </c>
      <c r="AE11" s="227"/>
      <c r="AF11" s="218">
        <v>1</v>
      </c>
      <c r="AG11" s="218"/>
      <c r="AH11" s="207">
        <v>4</v>
      </c>
      <c r="AI11" s="207"/>
      <c r="AJ11" s="59"/>
      <c r="AK11" s="59"/>
    </row>
    <row r="12" spans="1:37" ht="15.75" x14ac:dyDescent="0.25">
      <c r="A12" s="59" t="s">
        <v>29</v>
      </c>
      <c r="B12" s="225">
        <v>30</v>
      </c>
      <c r="C12" s="225">
        <v>19</v>
      </c>
      <c r="D12" s="225">
        <v>11</v>
      </c>
      <c r="E12" s="225">
        <v>3</v>
      </c>
      <c r="F12" s="225">
        <v>0</v>
      </c>
      <c r="G12" s="232">
        <v>4.5999999999999996</v>
      </c>
      <c r="H12" s="232">
        <v>4.5999999999999996</v>
      </c>
      <c r="I12" s="230">
        <v>4.03</v>
      </c>
      <c r="J12" s="230">
        <v>4.47</v>
      </c>
      <c r="K12" s="209"/>
      <c r="L12" s="50">
        <v>4.57</v>
      </c>
      <c r="M12" s="50">
        <v>4.17</v>
      </c>
      <c r="N12" s="209"/>
      <c r="O12" s="230">
        <v>4.2</v>
      </c>
      <c r="P12" s="209"/>
      <c r="Q12" s="209"/>
      <c r="R12" s="209"/>
      <c r="S12" s="209"/>
      <c r="T12" s="50">
        <v>4.9000000000000004</v>
      </c>
      <c r="U12" s="230">
        <v>4.9000000000000004</v>
      </c>
      <c r="V12" s="50">
        <v>4.7</v>
      </c>
      <c r="W12" s="50">
        <v>5</v>
      </c>
      <c r="X12" s="50">
        <v>4.97</v>
      </c>
      <c r="Y12" s="230"/>
      <c r="Z12" s="226">
        <f t="shared" si="0"/>
        <v>4.5910000000000002</v>
      </c>
      <c r="AA12" s="233">
        <v>1497</v>
      </c>
      <c r="AB12" s="220">
        <v>0</v>
      </c>
      <c r="AC12" s="207">
        <v>4</v>
      </c>
      <c r="AD12" s="227">
        <v>8</v>
      </c>
      <c r="AE12" s="227"/>
      <c r="AF12" s="218"/>
      <c r="AG12" s="218"/>
      <c r="AH12" s="207">
        <v>5</v>
      </c>
      <c r="AI12" s="207"/>
      <c r="AJ12" s="59"/>
      <c r="AK12" s="59"/>
    </row>
    <row r="13" spans="1:37" ht="15.75" x14ac:dyDescent="0.25">
      <c r="A13" s="59" t="s">
        <v>30</v>
      </c>
      <c r="B13" s="225">
        <v>22</v>
      </c>
      <c r="C13" s="225">
        <v>9</v>
      </c>
      <c r="D13" s="225">
        <v>13</v>
      </c>
      <c r="E13" s="225">
        <v>3</v>
      </c>
      <c r="F13" s="225">
        <v>0</v>
      </c>
      <c r="G13" s="232">
        <v>4.68</v>
      </c>
      <c r="H13" s="232">
        <v>4.5</v>
      </c>
      <c r="I13" s="230">
        <v>4.43</v>
      </c>
      <c r="J13" s="230">
        <v>4.3600000000000003</v>
      </c>
      <c r="K13" s="230">
        <v>4.2300000000000004</v>
      </c>
      <c r="L13" s="230">
        <v>4.2699999999999996</v>
      </c>
      <c r="M13" s="230">
        <v>3.82</v>
      </c>
      <c r="N13" s="230">
        <v>4.5</v>
      </c>
      <c r="O13" s="230">
        <v>4.09</v>
      </c>
      <c r="P13" s="209"/>
      <c r="Q13" s="209"/>
      <c r="R13" s="209"/>
      <c r="S13" s="209"/>
      <c r="T13" s="230">
        <v>4.5</v>
      </c>
      <c r="U13" s="230">
        <v>4.5</v>
      </c>
      <c r="V13" s="230">
        <v>5</v>
      </c>
      <c r="W13" s="230">
        <v>4.91</v>
      </c>
      <c r="X13" s="230">
        <v>5</v>
      </c>
      <c r="Y13" s="230">
        <v>4.68</v>
      </c>
      <c r="Z13" s="226">
        <f t="shared" si="0"/>
        <v>4.4838461538461534</v>
      </c>
      <c r="AA13" s="234">
        <v>1106</v>
      </c>
      <c r="AB13" s="220">
        <v>0</v>
      </c>
      <c r="AC13" s="227">
        <v>4</v>
      </c>
      <c r="AD13" s="227">
        <v>3</v>
      </c>
      <c r="AE13" s="227"/>
      <c r="AF13" s="218"/>
      <c r="AG13" s="218">
        <v>1</v>
      </c>
      <c r="AH13" s="207">
        <v>2</v>
      </c>
      <c r="AI13" s="207">
        <v>1</v>
      </c>
      <c r="AJ13" s="59"/>
      <c r="AK13" s="59"/>
    </row>
    <row r="14" spans="1:37" ht="15.75" x14ac:dyDescent="0.25">
      <c r="A14" s="59" t="s">
        <v>31</v>
      </c>
      <c r="B14" s="225">
        <v>23</v>
      </c>
      <c r="C14" s="225">
        <v>11</v>
      </c>
      <c r="D14" s="225">
        <v>12</v>
      </c>
      <c r="E14" s="225">
        <v>5</v>
      </c>
      <c r="F14" s="225">
        <v>0</v>
      </c>
      <c r="G14" s="232">
        <v>4.6500000000000004</v>
      </c>
      <c r="H14" s="232">
        <v>4.09</v>
      </c>
      <c r="I14" s="230">
        <v>3.96</v>
      </c>
      <c r="J14" s="230">
        <v>3.61</v>
      </c>
      <c r="K14" s="230">
        <v>3.78</v>
      </c>
      <c r="L14" s="230">
        <v>3.78</v>
      </c>
      <c r="M14" s="230">
        <v>3.83</v>
      </c>
      <c r="N14" s="230">
        <v>4.4800000000000004</v>
      </c>
      <c r="O14" s="230">
        <v>3.78</v>
      </c>
      <c r="P14" s="209"/>
      <c r="Q14" s="209"/>
      <c r="R14" s="209"/>
      <c r="S14" s="209"/>
      <c r="T14" s="230">
        <v>4.17</v>
      </c>
      <c r="U14" s="230">
        <v>4.09</v>
      </c>
      <c r="V14" s="230">
        <v>5</v>
      </c>
      <c r="W14" s="230">
        <v>4.7699999999999996</v>
      </c>
      <c r="X14" s="230">
        <v>5</v>
      </c>
      <c r="Y14" s="230">
        <v>4.3</v>
      </c>
      <c r="Z14" s="226">
        <f t="shared" si="0"/>
        <v>4.1961538461538463</v>
      </c>
      <c r="AA14" s="234">
        <v>2008</v>
      </c>
      <c r="AB14" s="220">
        <v>0</v>
      </c>
      <c r="AC14" s="227">
        <v>5</v>
      </c>
      <c r="AD14" s="227">
        <v>1</v>
      </c>
      <c r="AE14" s="227"/>
      <c r="AF14" s="218">
        <v>3</v>
      </c>
      <c r="AG14" s="218"/>
      <c r="AH14" s="207">
        <v>5</v>
      </c>
      <c r="AI14" s="207"/>
      <c r="AJ14" s="59"/>
      <c r="AK14" s="59"/>
    </row>
    <row r="15" spans="1:37" ht="15.75" x14ac:dyDescent="0.25">
      <c r="A15" s="59" t="s">
        <v>32</v>
      </c>
      <c r="B15" s="225">
        <v>27</v>
      </c>
      <c r="C15" s="225">
        <v>16</v>
      </c>
      <c r="D15" s="225">
        <v>11</v>
      </c>
      <c r="E15" s="225">
        <v>1</v>
      </c>
      <c r="F15" s="225">
        <v>1</v>
      </c>
      <c r="G15" s="232">
        <v>4.43</v>
      </c>
      <c r="H15" s="232">
        <v>4.33</v>
      </c>
      <c r="I15" s="230">
        <v>4.41</v>
      </c>
      <c r="J15" s="230">
        <v>4.41</v>
      </c>
      <c r="K15" s="230">
        <v>4.04</v>
      </c>
      <c r="L15" s="230">
        <v>4</v>
      </c>
      <c r="M15" s="230">
        <v>3.81</v>
      </c>
      <c r="N15" s="230">
        <v>4.93</v>
      </c>
      <c r="O15" s="230">
        <v>3.85</v>
      </c>
      <c r="P15" s="209"/>
      <c r="Q15" s="209"/>
      <c r="R15" s="209"/>
      <c r="S15" s="209"/>
      <c r="T15" s="230">
        <v>4.4800000000000004</v>
      </c>
      <c r="U15" s="230">
        <v>4.1500000000000004</v>
      </c>
      <c r="V15" s="230">
        <v>5</v>
      </c>
      <c r="W15" s="230">
        <v>4.8499999999999996</v>
      </c>
      <c r="X15" s="230">
        <v>4.8899999999999997</v>
      </c>
      <c r="Y15" s="230"/>
      <c r="Z15" s="226">
        <f t="shared" si="0"/>
        <v>4.4016666666666664</v>
      </c>
      <c r="AA15" s="231">
        <v>1483</v>
      </c>
      <c r="AB15" s="220">
        <v>0</v>
      </c>
      <c r="AC15" s="207">
        <v>2</v>
      </c>
      <c r="AD15" s="227">
        <v>4</v>
      </c>
      <c r="AE15" s="227"/>
      <c r="AF15" s="218">
        <v>1</v>
      </c>
      <c r="AG15" s="218"/>
      <c r="AH15" s="207">
        <v>2</v>
      </c>
      <c r="AI15" s="207"/>
      <c r="AJ15" s="59"/>
      <c r="AK15" s="59"/>
    </row>
    <row r="16" spans="1:37" ht="15.75" x14ac:dyDescent="0.25">
      <c r="A16" s="59" t="s">
        <v>33</v>
      </c>
      <c r="B16" s="225">
        <v>27</v>
      </c>
      <c r="C16" s="225">
        <v>12</v>
      </c>
      <c r="D16" s="225">
        <v>15</v>
      </c>
      <c r="E16" s="225">
        <v>2</v>
      </c>
      <c r="F16" s="225">
        <v>0</v>
      </c>
      <c r="G16" s="232">
        <v>4.41</v>
      </c>
      <c r="H16" s="232">
        <v>4.26</v>
      </c>
      <c r="I16" s="230">
        <v>4.1500000000000004</v>
      </c>
      <c r="J16" s="230">
        <v>4.1500000000000004</v>
      </c>
      <c r="K16" s="230">
        <v>3.81</v>
      </c>
      <c r="L16" s="230">
        <v>4.08</v>
      </c>
      <c r="M16" s="230">
        <v>4.41</v>
      </c>
      <c r="N16" s="230">
        <v>4.63</v>
      </c>
      <c r="O16" s="230">
        <v>3.59</v>
      </c>
      <c r="P16" s="209"/>
      <c r="Q16" s="209"/>
      <c r="R16" s="209"/>
      <c r="S16" s="209"/>
      <c r="T16" s="230">
        <v>4.63</v>
      </c>
      <c r="U16" s="230">
        <v>4.22</v>
      </c>
      <c r="V16" s="230">
        <v>5</v>
      </c>
      <c r="W16" s="230">
        <v>4.7</v>
      </c>
      <c r="X16" s="230">
        <v>5</v>
      </c>
      <c r="Y16" s="230"/>
      <c r="Z16" s="226">
        <f t="shared" si="0"/>
        <v>4.3641666666666667</v>
      </c>
      <c r="AA16" s="231">
        <v>2098</v>
      </c>
      <c r="AB16" s="220">
        <v>0</v>
      </c>
      <c r="AC16" s="207">
        <v>3</v>
      </c>
      <c r="AD16" s="227">
        <v>1</v>
      </c>
      <c r="AE16" s="227"/>
      <c r="AF16" s="218">
        <v>2</v>
      </c>
      <c r="AG16" s="218"/>
      <c r="AH16" s="207">
        <v>3</v>
      </c>
      <c r="AI16" s="207">
        <v>1</v>
      </c>
      <c r="AJ16" s="59"/>
      <c r="AK16" s="59"/>
    </row>
    <row r="17" spans="1:37" ht="15.75" x14ac:dyDescent="0.25">
      <c r="A17" s="59" t="s">
        <v>34</v>
      </c>
      <c r="B17" s="225">
        <v>25</v>
      </c>
      <c r="C17" s="225">
        <v>20</v>
      </c>
      <c r="D17" s="225">
        <v>5</v>
      </c>
      <c r="E17" s="225">
        <v>0</v>
      </c>
      <c r="F17" s="225">
        <v>0</v>
      </c>
      <c r="G17" s="232">
        <v>4</v>
      </c>
      <c r="H17" s="232">
        <v>3.84</v>
      </c>
      <c r="I17" s="230">
        <v>3.96</v>
      </c>
      <c r="J17" s="230">
        <v>4.12</v>
      </c>
      <c r="K17" s="230">
        <v>4</v>
      </c>
      <c r="L17" s="230">
        <v>3.88</v>
      </c>
      <c r="M17" s="230">
        <v>3.28</v>
      </c>
      <c r="N17" s="230">
        <v>4.24</v>
      </c>
      <c r="O17" s="209"/>
      <c r="P17" s="230">
        <v>3.2</v>
      </c>
      <c r="Q17" s="230">
        <v>3.24</v>
      </c>
      <c r="R17" s="230">
        <v>3.12</v>
      </c>
      <c r="S17" s="230">
        <v>3.84</v>
      </c>
      <c r="T17" s="230">
        <v>4.4800000000000004</v>
      </c>
      <c r="U17" s="230">
        <v>4.12</v>
      </c>
      <c r="V17" s="230">
        <v>4</v>
      </c>
      <c r="W17" s="230">
        <v>4.28</v>
      </c>
      <c r="X17" s="230">
        <v>4.84</v>
      </c>
      <c r="Y17" s="230"/>
      <c r="Z17" s="226">
        <f t="shared" si="0"/>
        <v>3.9066666666666663</v>
      </c>
      <c r="AA17" s="231">
        <v>2268</v>
      </c>
      <c r="AB17" s="220">
        <v>1</v>
      </c>
      <c r="AC17" s="227">
        <v>2</v>
      </c>
      <c r="AD17" s="227"/>
      <c r="AE17" s="227">
        <v>1</v>
      </c>
      <c r="AF17" s="218">
        <v>1</v>
      </c>
      <c r="AG17" s="218">
        <v>3</v>
      </c>
      <c r="AH17" s="207">
        <v>3</v>
      </c>
      <c r="AI17" s="207"/>
      <c r="AJ17" s="59"/>
      <c r="AK17" s="59"/>
    </row>
    <row r="18" spans="1:37" ht="15.75" x14ac:dyDescent="0.25">
      <c r="A18" s="59" t="s">
        <v>35</v>
      </c>
      <c r="B18" s="225">
        <v>16</v>
      </c>
      <c r="C18" s="225">
        <v>10</v>
      </c>
      <c r="D18" s="225">
        <v>6</v>
      </c>
      <c r="E18" s="225">
        <v>0</v>
      </c>
      <c r="F18" s="225">
        <v>0</v>
      </c>
      <c r="G18" s="232">
        <v>3.5</v>
      </c>
      <c r="H18" s="232">
        <v>3.56</v>
      </c>
      <c r="I18" s="230">
        <v>3.81</v>
      </c>
      <c r="J18" s="230">
        <v>3.81</v>
      </c>
      <c r="K18" s="230">
        <v>3.69</v>
      </c>
      <c r="L18" s="230">
        <v>3.63</v>
      </c>
      <c r="M18" s="230">
        <v>3.33</v>
      </c>
      <c r="N18" s="230">
        <v>4.13</v>
      </c>
      <c r="O18" s="209"/>
      <c r="P18" s="230">
        <v>3.06</v>
      </c>
      <c r="Q18" s="230">
        <v>3.38</v>
      </c>
      <c r="R18" s="230">
        <v>3.06</v>
      </c>
      <c r="S18" s="230">
        <v>3.56</v>
      </c>
      <c r="T18" s="230">
        <v>3.38</v>
      </c>
      <c r="U18" s="230">
        <v>3.94</v>
      </c>
      <c r="V18" s="230">
        <v>4.63</v>
      </c>
      <c r="W18" s="230">
        <v>4.75</v>
      </c>
      <c r="X18" s="230">
        <v>4</v>
      </c>
      <c r="Y18" s="235"/>
      <c r="Z18" s="226">
        <f t="shared" si="0"/>
        <v>3.7440000000000002</v>
      </c>
      <c r="AA18" s="231">
        <v>1711</v>
      </c>
      <c r="AB18" s="220">
        <v>0</v>
      </c>
      <c r="AC18" s="227"/>
      <c r="AD18" s="227">
        <v>1</v>
      </c>
      <c r="AE18" s="227"/>
      <c r="AF18" s="218"/>
      <c r="AG18" s="218">
        <v>4</v>
      </c>
      <c r="AH18" s="207">
        <v>1</v>
      </c>
      <c r="AI18" s="207">
        <v>1</v>
      </c>
      <c r="AJ18" s="59"/>
      <c r="AK18" s="59"/>
    </row>
    <row r="19" spans="1:37" ht="15.75" x14ac:dyDescent="0.25">
      <c r="A19" s="59" t="s">
        <v>36</v>
      </c>
      <c r="B19" s="225">
        <v>20</v>
      </c>
      <c r="C19" s="225">
        <v>7</v>
      </c>
      <c r="D19" s="225">
        <v>13</v>
      </c>
      <c r="E19" s="225">
        <v>1</v>
      </c>
      <c r="F19" s="225">
        <v>0</v>
      </c>
      <c r="G19" s="232">
        <v>4.4000000000000004</v>
      </c>
      <c r="H19" s="232">
        <v>3.7</v>
      </c>
      <c r="I19" s="230">
        <v>4</v>
      </c>
      <c r="J19" s="230">
        <v>4.3</v>
      </c>
      <c r="K19" s="230">
        <v>4.25</v>
      </c>
      <c r="L19" s="230">
        <v>3.7</v>
      </c>
      <c r="M19" s="230">
        <v>3.2</v>
      </c>
      <c r="N19" s="230">
        <v>4.5</v>
      </c>
      <c r="O19" s="209"/>
      <c r="P19" s="230">
        <v>3.25</v>
      </c>
      <c r="Q19" s="230">
        <v>3.55</v>
      </c>
      <c r="R19" s="230">
        <v>3.6</v>
      </c>
      <c r="S19" s="230">
        <v>3.85</v>
      </c>
      <c r="T19" s="230">
        <v>4.7</v>
      </c>
      <c r="U19" s="230">
        <v>4.3</v>
      </c>
      <c r="V19" s="209"/>
      <c r="W19" s="230">
        <v>4.47</v>
      </c>
      <c r="X19" s="230">
        <v>4.5</v>
      </c>
      <c r="Y19" s="230"/>
      <c r="Z19" s="226">
        <f t="shared" si="0"/>
        <v>4.012142857142857</v>
      </c>
      <c r="AA19" s="231">
        <v>2245</v>
      </c>
      <c r="AB19" s="220">
        <v>0</v>
      </c>
      <c r="AC19" s="227">
        <v>3</v>
      </c>
      <c r="AD19" s="227"/>
      <c r="AE19" s="227"/>
      <c r="AF19" s="218">
        <v>2</v>
      </c>
      <c r="AG19" s="218">
        <v>3</v>
      </c>
      <c r="AH19" s="207">
        <v>4</v>
      </c>
      <c r="AI19" s="207"/>
      <c r="AJ19" s="59"/>
      <c r="AK19" s="59"/>
    </row>
    <row r="20" spans="1:37" ht="15.75" x14ac:dyDescent="0.25">
      <c r="A20" s="59" t="s">
        <v>37</v>
      </c>
      <c r="B20" s="225">
        <v>20</v>
      </c>
      <c r="C20" s="225">
        <v>9</v>
      </c>
      <c r="D20" s="225">
        <v>11</v>
      </c>
      <c r="E20" s="225">
        <v>0</v>
      </c>
      <c r="F20" s="225">
        <v>1</v>
      </c>
      <c r="G20" s="232">
        <v>4.45</v>
      </c>
      <c r="H20" s="232">
        <v>3.6</v>
      </c>
      <c r="I20" s="230">
        <v>3.65</v>
      </c>
      <c r="J20" s="230">
        <v>3.7</v>
      </c>
      <c r="K20" s="230">
        <v>3.7</v>
      </c>
      <c r="L20" s="230">
        <v>3.88</v>
      </c>
      <c r="M20" s="230">
        <v>3.32</v>
      </c>
      <c r="N20" s="230">
        <v>3.95</v>
      </c>
      <c r="O20" s="209"/>
      <c r="P20" s="230">
        <v>3.15</v>
      </c>
      <c r="Q20" s="230">
        <v>3.35</v>
      </c>
      <c r="R20" s="230">
        <v>3.3</v>
      </c>
      <c r="S20" s="230">
        <v>3.65</v>
      </c>
      <c r="T20" s="230">
        <v>4.3</v>
      </c>
      <c r="U20" s="230">
        <v>4.1500000000000004</v>
      </c>
      <c r="V20" s="230"/>
      <c r="W20" s="230">
        <v>4.3</v>
      </c>
      <c r="X20" s="230">
        <v>4.9000000000000004</v>
      </c>
      <c r="Y20" s="230"/>
      <c r="Z20" s="226">
        <f t="shared" si="0"/>
        <v>3.8071428571428565</v>
      </c>
      <c r="AA20" s="234">
        <v>2428</v>
      </c>
      <c r="AB20" s="234">
        <v>8</v>
      </c>
      <c r="AC20" s="227">
        <v>1</v>
      </c>
      <c r="AD20" s="227"/>
      <c r="AE20" s="227"/>
      <c r="AF20" s="218"/>
      <c r="AG20" s="218">
        <v>1</v>
      </c>
      <c r="AH20" s="207">
        <v>6</v>
      </c>
      <c r="AI20" s="207"/>
      <c r="AJ20" s="59"/>
      <c r="AK20" s="59"/>
    </row>
    <row r="21" spans="1:37" ht="15.75" x14ac:dyDescent="0.25">
      <c r="B21" s="206">
        <f>SUM(B3:B20)</f>
        <v>402</v>
      </c>
      <c r="C21" s="206">
        <f>SUM(C3:C20)</f>
        <v>222</v>
      </c>
      <c r="D21" s="206">
        <f>SUM(D3:D20)</f>
        <v>180</v>
      </c>
      <c r="E21" s="206">
        <f>SUM(E3:E20)</f>
        <v>22</v>
      </c>
      <c r="F21" s="206">
        <f>SUM(F3:F20)</f>
        <v>3</v>
      </c>
      <c r="G21" s="236">
        <f>AVERAGE(G7:G20)</f>
        <v>4.3978571428571431</v>
      </c>
      <c r="H21" s="236">
        <f t="shared" ref="H21:Y21" si="1">AVERAGE(H7:H20)</f>
        <v>4.2164285714285707</v>
      </c>
      <c r="I21" s="236">
        <f t="shared" si="1"/>
        <v>4.0778571428571428</v>
      </c>
      <c r="J21" s="236">
        <f t="shared" si="1"/>
        <v>4.1871428571428577</v>
      </c>
      <c r="K21" s="236">
        <f t="shared" si="1"/>
        <v>3.9375</v>
      </c>
      <c r="L21" s="236">
        <f t="shared" si="1"/>
        <v>3.9480000000000004</v>
      </c>
      <c r="M21" s="236">
        <f t="shared" si="1"/>
        <v>3.890714285714286</v>
      </c>
      <c r="N21" s="236">
        <f t="shared" si="1"/>
        <v>4.42</v>
      </c>
      <c r="O21" s="236">
        <f t="shared" si="1"/>
        <v>4.1400000000000006</v>
      </c>
      <c r="P21" s="236">
        <f t="shared" si="1"/>
        <v>3.165</v>
      </c>
      <c r="Q21" s="236">
        <f t="shared" si="1"/>
        <v>3.38</v>
      </c>
      <c r="R21" s="236">
        <f t="shared" si="1"/>
        <v>3.2699999999999996</v>
      </c>
      <c r="S21" s="236">
        <f t="shared" si="1"/>
        <v>3.7250000000000001</v>
      </c>
      <c r="T21" s="236">
        <f t="shared" si="1"/>
        <v>4.576428571428572</v>
      </c>
      <c r="U21" s="236">
        <f t="shared" si="1"/>
        <v>4.5035714285714281</v>
      </c>
      <c r="V21" s="236">
        <f t="shared" si="1"/>
        <v>4.8341666666666665</v>
      </c>
      <c r="W21" s="236">
        <f t="shared" si="1"/>
        <v>4.7735714285714295</v>
      </c>
      <c r="X21" s="236">
        <f t="shared" si="1"/>
        <v>4.8485714285714296</v>
      </c>
      <c r="Y21" s="236">
        <f t="shared" si="1"/>
        <v>4.49</v>
      </c>
      <c r="Z21" s="226">
        <f>AVERAGE(Z7:Z20)</f>
        <v>4.3345323129251705</v>
      </c>
      <c r="AA21" s="234">
        <f>SUM(AA3:AA20)</f>
        <v>27281</v>
      </c>
      <c r="AB21" s="234">
        <f>SUM(AB3:AB20)</f>
        <v>9</v>
      </c>
      <c r="AC21" s="231">
        <f>SUM(AC3:AC20)</f>
        <v>80</v>
      </c>
      <c r="AD21" s="231">
        <f t="shared" ref="AD21:AI21" si="2">SUM(AD3:AD20)</f>
        <v>38</v>
      </c>
      <c r="AE21" s="231">
        <f t="shared" si="2"/>
        <v>1</v>
      </c>
      <c r="AF21" s="231">
        <f t="shared" si="2"/>
        <v>17</v>
      </c>
      <c r="AG21" s="231">
        <f t="shared" si="2"/>
        <v>13</v>
      </c>
      <c r="AH21" s="231">
        <f t="shared" si="2"/>
        <v>43</v>
      </c>
      <c r="AI21" s="231">
        <f t="shared" si="2"/>
        <v>7</v>
      </c>
      <c r="AJ21" s="59"/>
      <c r="AK21" s="59"/>
    </row>
    <row r="22" spans="1:37" x14ac:dyDescent="0.25">
      <c r="B22" s="3"/>
      <c r="C22" s="237">
        <v>0.55000000000000004</v>
      </c>
      <c r="D22" s="237">
        <v>0.45</v>
      </c>
      <c r="E22" s="59" t="s">
        <v>21</v>
      </c>
      <c r="F22" s="59"/>
      <c r="G22" s="210"/>
      <c r="H22" s="210"/>
      <c r="I22" s="59"/>
      <c r="J22" s="59"/>
      <c r="K22" s="210"/>
      <c r="L22" s="210"/>
      <c r="M22" s="210"/>
      <c r="N22" s="210"/>
      <c r="O22" s="210"/>
      <c r="P22" s="59"/>
      <c r="Q22" s="59"/>
      <c r="R22" s="210"/>
      <c r="S22" s="210"/>
      <c r="T22" s="59"/>
      <c r="U22" s="3"/>
      <c r="V22" s="3"/>
      <c r="W22" s="3"/>
      <c r="X22" s="3"/>
      <c r="Y22" s="238"/>
      <c r="Z22" s="238"/>
      <c r="AA22" s="239">
        <f>AA21/403</f>
        <v>67.694789081885858</v>
      </c>
      <c r="AB22" s="240"/>
      <c r="AC22" s="239"/>
      <c r="AD22" s="239"/>
      <c r="AE22" s="238"/>
      <c r="AF22" s="3"/>
      <c r="AG22" s="3"/>
      <c r="AH22" s="3"/>
      <c r="AI22" s="3"/>
      <c r="AJ22" s="3"/>
      <c r="AK22" s="59"/>
    </row>
    <row r="23" spans="1:37" x14ac:dyDescent="0.25">
      <c r="B23" s="241"/>
      <c r="C23" s="241"/>
      <c r="D23" s="241"/>
      <c r="E23" s="59"/>
      <c r="F23" s="59"/>
      <c r="G23" s="32" t="s">
        <v>188</v>
      </c>
      <c r="H23" s="32">
        <v>4.8499999999999996</v>
      </c>
      <c r="I23" s="59"/>
      <c r="J23" s="59"/>
      <c r="K23" s="210"/>
      <c r="L23" s="210"/>
      <c r="M23" s="210"/>
      <c r="N23" s="210"/>
      <c r="O23" s="210"/>
      <c r="P23" s="59"/>
      <c r="Q23" s="59"/>
      <c r="R23" s="210"/>
      <c r="S23" s="210"/>
      <c r="T23" s="59"/>
      <c r="U23" s="3"/>
      <c r="V23" s="242"/>
      <c r="W23" s="189"/>
      <c r="X23" s="189"/>
      <c r="Y23" s="243"/>
      <c r="Z23" s="43"/>
      <c r="AA23" s="59" t="s">
        <v>190</v>
      </c>
      <c r="AB23" s="238"/>
      <c r="AC23" s="239"/>
      <c r="AD23" s="239"/>
      <c r="AE23" s="238"/>
      <c r="AF23" s="324"/>
      <c r="AG23" s="324"/>
      <c r="AH23" s="324"/>
      <c r="AI23" s="324"/>
      <c r="AJ23" s="324"/>
      <c r="AK23" s="324"/>
    </row>
    <row r="24" spans="1:37" x14ac:dyDescent="0.25">
      <c r="B24" s="241"/>
      <c r="C24" s="241"/>
      <c r="D24" s="241"/>
      <c r="E24" s="59"/>
      <c r="F24" s="59"/>
      <c r="G24" s="244" t="s">
        <v>14</v>
      </c>
      <c r="H24" s="245">
        <v>4.83</v>
      </c>
      <c r="I24" s="59"/>
      <c r="J24" s="59"/>
      <c r="K24" s="210"/>
      <c r="L24" s="210"/>
      <c r="M24" s="210"/>
      <c r="N24" s="210"/>
      <c r="O24" s="210"/>
      <c r="P24" s="59"/>
      <c r="Q24" s="13"/>
      <c r="R24" s="210"/>
      <c r="S24" s="210"/>
      <c r="T24" s="59"/>
      <c r="U24" s="3"/>
      <c r="V24" s="3"/>
      <c r="W24" s="241" t="s">
        <v>47</v>
      </c>
      <c r="X24" s="241"/>
      <c r="Y24" s="246"/>
      <c r="Z24" s="247"/>
      <c r="AA24" s="59"/>
      <c r="AB24" s="238"/>
      <c r="AC24" s="238"/>
      <c r="AD24" s="239"/>
      <c r="AE24" s="248"/>
      <c r="AF24" s="241"/>
      <c r="AG24" s="241"/>
      <c r="AH24" s="241"/>
      <c r="AI24" s="241"/>
      <c r="AJ24" s="241"/>
      <c r="AK24" s="241"/>
    </row>
    <row r="25" spans="1:37" x14ac:dyDescent="0.25">
      <c r="B25" s="241"/>
      <c r="C25" s="241"/>
      <c r="D25" s="241"/>
      <c r="E25" s="59"/>
      <c r="F25" s="59"/>
      <c r="G25" s="244" t="s">
        <v>15</v>
      </c>
      <c r="H25" s="245">
        <v>4.7699999999999996</v>
      </c>
      <c r="I25" s="59"/>
      <c r="J25" s="59"/>
      <c r="K25" s="210"/>
      <c r="L25" s="210"/>
      <c r="M25" s="210"/>
      <c r="N25" s="210"/>
      <c r="O25" s="210"/>
      <c r="P25" s="59"/>
      <c r="Q25" s="13"/>
      <c r="R25" s="210"/>
      <c r="S25" s="210"/>
      <c r="T25" s="59"/>
      <c r="U25" s="3"/>
      <c r="V25" s="3"/>
      <c r="W25" s="3"/>
      <c r="X25" s="3"/>
      <c r="Y25" s="43"/>
      <c r="Z25" s="247"/>
      <c r="AA25" s="59"/>
      <c r="AB25" s="238"/>
      <c r="AC25" s="238"/>
      <c r="AD25" s="239"/>
      <c r="AE25" s="248"/>
      <c r="AF25" s="3"/>
      <c r="AG25" s="3"/>
      <c r="AH25" s="3"/>
      <c r="AI25" s="3"/>
      <c r="AJ25" s="3"/>
      <c r="AK25" s="59"/>
    </row>
    <row r="26" spans="1:37" x14ac:dyDescent="0.25">
      <c r="B26" s="241"/>
      <c r="C26" s="241"/>
      <c r="D26" s="241"/>
      <c r="E26" s="59"/>
      <c r="F26" s="59"/>
      <c r="G26" s="244" t="s">
        <v>12</v>
      </c>
      <c r="H26" s="245">
        <v>4.58</v>
      </c>
      <c r="I26" s="59"/>
      <c r="J26" s="59"/>
      <c r="K26" s="210"/>
      <c r="L26" s="210"/>
      <c r="M26" s="210"/>
      <c r="N26" s="210"/>
      <c r="O26" s="210"/>
      <c r="P26" s="59"/>
      <c r="Q26" s="13"/>
      <c r="R26" s="210"/>
      <c r="S26" s="210"/>
      <c r="T26" s="59"/>
      <c r="U26" s="59"/>
      <c r="V26" s="59"/>
      <c r="W26" s="59"/>
      <c r="X26" s="59"/>
      <c r="Y26" s="210"/>
      <c r="Z26" s="247"/>
      <c r="AA26" s="59"/>
      <c r="AB26" s="238"/>
      <c r="AC26" s="238"/>
      <c r="AD26" s="248"/>
      <c r="AE26" s="248"/>
      <c r="AF26" s="59"/>
      <c r="AG26" s="59"/>
      <c r="AH26" s="59"/>
      <c r="AI26" s="59"/>
      <c r="AJ26" s="59"/>
      <c r="AK26" s="59"/>
    </row>
    <row r="27" spans="1:37" x14ac:dyDescent="0.25">
      <c r="B27" s="241"/>
      <c r="C27" s="241"/>
      <c r="D27" s="241"/>
      <c r="E27" s="59"/>
      <c r="F27" s="59"/>
      <c r="G27" s="244" t="s">
        <v>13</v>
      </c>
      <c r="H27" s="245">
        <v>4.5</v>
      </c>
      <c r="I27" s="59"/>
      <c r="J27" s="59"/>
      <c r="K27" s="210"/>
      <c r="L27" s="210"/>
      <c r="M27" s="210"/>
      <c r="N27" s="210"/>
      <c r="O27" s="210"/>
      <c r="P27" s="59"/>
      <c r="Q27" s="13"/>
      <c r="R27" s="210"/>
      <c r="S27" s="210"/>
      <c r="T27" s="59"/>
      <c r="U27" s="59"/>
      <c r="V27" s="59"/>
      <c r="W27" s="59"/>
      <c r="X27" s="59"/>
      <c r="Y27" s="210"/>
      <c r="Z27" s="247"/>
      <c r="AA27" s="59"/>
      <c r="AB27" s="238"/>
      <c r="AC27" s="238"/>
      <c r="AD27" s="248"/>
      <c r="AE27" s="248"/>
      <c r="AF27" s="59"/>
      <c r="AG27" s="59"/>
      <c r="AH27" s="59"/>
      <c r="AI27" s="59"/>
      <c r="AJ27" s="59"/>
      <c r="AK27" s="59"/>
    </row>
    <row r="28" spans="1:37" x14ac:dyDescent="0.25">
      <c r="B28" s="241"/>
      <c r="C28" s="241"/>
      <c r="D28" s="241"/>
      <c r="E28" s="59"/>
      <c r="F28" s="59"/>
      <c r="G28" s="32" t="s">
        <v>78</v>
      </c>
      <c r="H28" s="32">
        <v>4.49</v>
      </c>
      <c r="I28" s="59"/>
      <c r="J28" s="59"/>
      <c r="K28" s="210"/>
      <c r="L28" s="210"/>
      <c r="M28" s="210"/>
      <c r="N28" s="210"/>
      <c r="O28" s="210"/>
      <c r="P28" s="59"/>
      <c r="Q28" s="13"/>
      <c r="R28" s="210"/>
      <c r="S28" s="210"/>
      <c r="T28" s="59"/>
      <c r="U28" s="59"/>
      <c r="V28" s="59"/>
      <c r="W28" s="59"/>
      <c r="X28" s="59"/>
      <c r="Y28" s="210"/>
      <c r="Z28" s="59" t="s">
        <v>191</v>
      </c>
      <c r="AA28" s="59"/>
      <c r="AB28" s="238"/>
      <c r="AC28" s="238"/>
      <c r="AD28" s="248"/>
      <c r="AE28" s="248"/>
      <c r="AF28" s="59"/>
      <c r="AG28" s="59"/>
      <c r="AH28" s="59"/>
      <c r="AI28" s="59"/>
      <c r="AJ28" s="59"/>
      <c r="AK28" s="59"/>
    </row>
    <row r="29" spans="1:37" x14ac:dyDescent="0.25">
      <c r="B29" s="241"/>
      <c r="C29" s="241"/>
      <c r="D29" s="241"/>
      <c r="E29" s="59"/>
      <c r="F29" s="59"/>
      <c r="G29" s="244" t="s">
        <v>7</v>
      </c>
      <c r="H29" s="245">
        <v>4.42</v>
      </c>
      <c r="I29" s="59"/>
      <c r="J29" s="59"/>
      <c r="K29" s="210"/>
      <c r="L29" s="210"/>
      <c r="M29" s="210"/>
      <c r="N29" s="210"/>
      <c r="O29" s="210"/>
      <c r="P29" s="59"/>
      <c r="Q29" s="13"/>
      <c r="R29" s="210"/>
      <c r="S29" s="210"/>
      <c r="T29" s="59"/>
      <c r="U29" s="59"/>
      <c r="V29" s="59"/>
      <c r="W29" s="59"/>
      <c r="X29" s="59"/>
      <c r="Y29" s="210"/>
      <c r="Z29" s="59" t="s">
        <v>192</v>
      </c>
      <c r="AA29" s="59"/>
      <c r="AB29" s="238"/>
      <c r="AC29" s="238"/>
      <c r="AD29" s="248"/>
      <c r="AE29" s="248"/>
      <c r="AF29" s="59"/>
      <c r="AG29" s="59"/>
      <c r="AH29" s="59"/>
      <c r="AI29" s="59"/>
      <c r="AJ29" s="59"/>
      <c r="AK29" s="59"/>
    </row>
    <row r="30" spans="1:37" x14ac:dyDescent="0.25">
      <c r="B30" s="241"/>
      <c r="C30" s="241"/>
      <c r="D30" s="241"/>
      <c r="E30" s="59"/>
      <c r="F30" s="59"/>
      <c r="G30" s="244" t="s">
        <v>3</v>
      </c>
      <c r="H30" s="249">
        <v>4.1900000000000004</v>
      </c>
      <c r="I30" s="59"/>
      <c r="J30" s="59"/>
      <c r="K30" s="210"/>
      <c r="L30" s="210"/>
      <c r="M30" s="210"/>
      <c r="N30" s="210"/>
      <c r="O30" s="210"/>
      <c r="P30" s="59"/>
      <c r="Q30" s="13"/>
      <c r="R30" s="210"/>
      <c r="S30" s="210"/>
      <c r="T30" s="59"/>
      <c r="U30" s="59"/>
      <c r="V30" s="59"/>
      <c r="W30" s="59"/>
      <c r="X30" s="59"/>
      <c r="Y30" s="210"/>
      <c r="Z30" s="59" t="s">
        <v>193</v>
      </c>
      <c r="AA30" s="59"/>
      <c r="AB30" s="238"/>
      <c r="AC30" s="238"/>
      <c r="AD30" s="248"/>
      <c r="AE30" s="248"/>
      <c r="AF30" s="59"/>
      <c r="AG30" s="59"/>
      <c r="AH30" s="59"/>
      <c r="AI30" s="59"/>
      <c r="AJ30" s="59"/>
      <c r="AK30" s="59"/>
    </row>
    <row r="31" spans="1:37" x14ac:dyDescent="0.25">
      <c r="B31" s="241"/>
      <c r="C31" s="241"/>
      <c r="D31" s="241"/>
      <c r="E31" s="59"/>
      <c r="F31" s="59"/>
      <c r="G31" s="244" t="s">
        <v>41</v>
      </c>
      <c r="H31" s="245">
        <v>4.1399999999999997</v>
      </c>
      <c r="I31" s="59"/>
      <c r="J31" s="13"/>
      <c r="K31" s="48"/>
      <c r="L31" s="48"/>
      <c r="M31" s="48"/>
      <c r="N31" s="48"/>
      <c r="O31" s="48"/>
      <c r="P31" s="13"/>
      <c r="Q31" s="13"/>
      <c r="R31" s="210"/>
      <c r="S31" s="210"/>
      <c r="T31" s="59"/>
      <c r="U31" s="59"/>
      <c r="V31" s="59"/>
      <c r="W31" s="59"/>
      <c r="X31" s="59"/>
      <c r="Y31" s="210"/>
      <c r="Z31" s="247"/>
      <c r="AA31" s="59"/>
      <c r="AB31" s="238"/>
      <c r="AC31" s="238"/>
      <c r="AD31" s="248"/>
      <c r="AE31" s="248"/>
      <c r="AF31" s="59"/>
      <c r="AG31" s="59"/>
      <c r="AH31" s="59"/>
      <c r="AI31" s="59"/>
      <c r="AJ31" s="59"/>
      <c r="AK31" s="59"/>
    </row>
    <row r="32" spans="1:37" x14ac:dyDescent="0.25">
      <c r="B32" s="241"/>
      <c r="C32" s="241"/>
      <c r="D32" s="241"/>
      <c r="E32" s="59"/>
      <c r="F32" s="59"/>
      <c r="G32" s="244" t="s">
        <v>2</v>
      </c>
      <c r="H32" s="245">
        <v>4.08</v>
      </c>
      <c r="I32" s="59"/>
      <c r="J32" s="59"/>
      <c r="K32" s="210"/>
      <c r="L32" s="210"/>
      <c r="M32" s="210"/>
      <c r="N32" s="210"/>
      <c r="O32" s="210"/>
      <c r="P32" s="59"/>
      <c r="Q32" s="13"/>
      <c r="R32" s="210"/>
      <c r="S32" s="210"/>
      <c r="T32" s="59"/>
      <c r="U32" s="59"/>
      <c r="V32" s="59"/>
      <c r="W32" s="59"/>
      <c r="X32" s="59"/>
      <c r="Y32" s="210"/>
      <c r="Z32" s="247"/>
      <c r="AA32" s="59"/>
      <c r="AB32" s="238"/>
      <c r="AC32" s="238"/>
      <c r="AD32" s="248"/>
      <c r="AE32" s="248"/>
      <c r="AF32" s="59"/>
      <c r="AG32" s="59"/>
      <c r="AH32" s="59"/>
      <c r="AI32" s="59"/>
      <c r="AJ32" s="59"/>
      <c r="AK32" s="59"/>
    </row>
    <row r="33" spans="2:37" x14ac:dyDescent="0.25">
      <c r="B33" s="241"/>
      <c r="C33" s="241"/>
      <c r="D33" s="241"/>
      <c r="E33" s="59"/>
      <c r="F33" s="59"/>
      <c r="G33" s="244" t="s">
        <v>5</v>
      </c>
      <c r="H33" s="245">
        <v>3.95</v>
      </c>
      <c r="I33" s="59"/>
      <c r="J33" s="59"/>
      <c r="K33" s="210"/>
      <c r="L33" s="210"/>
      <c r="M33" s="210"/>
      <c r="N33" s="210"/>
      <c r="O33" s="210"/>
      <c r="P33" s="59"/>
      <c r="Q33" s="13"/>
      <c r="R33" s="210"/>
      <c r="S33" s="210"/>
      <c r="T33" s="59"/>
      <c r="U33" s="59"/>
      <c r="V33" s="59"/>
      <c r="W33" s="59"/>
      <c r="X33" s="59"/>
      <c r="Y33" s="210"/>
      <c r="Z33" s="247"/>
      <c r="AA33" s="59"/>
      <c r="AB33" s="238"/>
      <c r="AC33" s="238"/>
      <c r="AD33" s="248"/>
      <c r="AE33" s="248"/>
      <c r="AF33" s="59"/>
      <c r="AG33" s="59"/>
      <c r="AH33" s="59"/>
      <c r="AI33" s="59"/>
      <c r="AJ33" s="59"/>
      <c r="AK33" s="59"/>
    </row>
    <row r="34" spans="2:37" x14ac:dyDescent="0.25">
      <c r="B34" s="241"/>
      <c r="C34" s="241"/>
      <c r="D34" s="241"/>
      <c r="E34" s="59"/>
      <c r="F34" s="59"/>
      <c r="G34" s="244" t="s">
        <v>4</v>
      </c>
      <c r="H34" s="249">
        <v>3.94</v>
      </c>
      <c r="I34" s="59"/>
      <c r="J34" s="59"/>
      <c r="K34" s="210"/>
      <c r="L34" s="210"/>
      <c r="M34" s="210"/>
      <c r="N34" s="210"/>
      <c r="O34" s="210"/>
      <c r="P34" s="59"/>
      <c r="Q34" s="13"/>
      <c r="R34" s="210"/>
      <c r="S34" s="210"/>
      <c r="T34" s="59"/>
      <c r="U34" s="59"/>
      <c r="V34" s="59"/>
      <c r="W34" s="59"/>
      <c r="X34" s="244" t="s">
        <v>8</v>
      </c>
      <c r="Y34" s="245">
        <v>3.17</v>
      </c>
      <c r="Z34" s="247"/>
      <c r="AA34" s="59"/>
      <c r="AB34" s="238"/>
      <c r="AC34" s="238"/>
      <c r="AD34" s="248"/>
      <c r="AE34" s="248"/>
      <c r="AF34" s="59"/>
      <c r="AG34" s="59"/>
      <c r="AH34" s="59"/>
      <c r="AI34" s="59"/>
      <c r="AJ34" s="59"/>
      <c r="AK34" s="59"/>
    </row>
    <row r="35" spans="2:37" x14ac:dyDescent="0.25">
      <c r="B35" s="241"/>
      <c r="C35" s="241"/>
      <c r="D35" s="241"/>
      <c r="E35" s="59"/>
      <c r="F35" s="59"/>
      <c r="G35" s="244" t="s">
        <v>6</v>
      </c>
      <c r="H35" s="245">
        <v>3.89</v>
      </c>
      <c r="I35" s="59"/>
      <c r="J35" s="59"/>
      <c r="K35" s="210"/>
      <c r="L35" s="210"/>
      <c r="M35" s="210"/>
      <c r="N35" s="210"/>
      <c r="O35" s="210"/>
      <c r="P35" s="59"/>
      <c r="Q35" s="13"/>
      <c r="R35" s="210"/>
      <c r="S35" s="210"/>
      <c r="T35" s="59"/>
      <c r="U35" s="59"/>
      <c r="V35" s="59"/>
      <c r="W35" s="59"/>
      <c r="X35" s="244" t="s">
        <v>10</v>
      </c>
      <c r="Y35" s="245">
        <v>3.27</v>
      </c>
      <c r="Z35" s="247"/>
      <c r="AA35" s="59"/>
      <c r="AB35" s="238"/>
      <c r="AC35" s="238"/>
      <c r="AD35" s="248"/>
      <c r="AE35" s="248"/>
      <c r="AF35" s="59"/>
      <c r="AG35" s="59"/>
      <c r="AH35" s="59"/>
      <c r="AI35" s="59"/>
      <c r="AJ35" s="59"/>
      <c r="AK35" s="59"/>
    </row>
    <row r="36" spans="2:37" x14ac:dyDescent="0.25">
      <c r="B36" s="241"/>
      <c r="C36" s="59"/>
      <c r="D36" s="59"/>
      <c r="E36" s="59"/>
      <c r="F36" s="59"/>
      <c r="G36" s="244" t="s">
        <v>11</v>
      </c>
      <c r="H36" s="245">
        <v>3.73</v>
      </c>
      <c r="I36" s="59"/>
      <c r="J36" s="59"/>
      <c r="K36" s="210"/>
      <c r="L36" s="210"/>
      <c r="M36" s="210"/>
      <c r="N36" s="210"/>
      <c r="O36" s="210"/>
      <c r="P36" s="59"/>
      <c r="Q36" s="59"/>
      <c r="R36" s="210"/>
      <c r="S36" s="210"/>
      <c r="T36" s="59"/>
      <c r="U36" s="59"/>
      <c r="V36" s="59"/>
      <c r="W36" s="59"/>
      <c r="X36" s="244" t="s">
        <v>9</v>
      </c>
      <c r="Y36" s="250">
        <v>3.38</v>
      </c>
      <c r="Z36" s="247"/>
      <c r="AA36" s="59"/>
      <c r="AB36" s="238"/>
      <c r="AC36" s="238"/>
      <c r="AD36" s="248"/>
      <c r="AE36" s="248"/>
      <c r="AF36" s="59"/>
      <c r="AG36" s="59"/>
      <c r="AH36" s="59"/>
      <c r="AI36" s="59"/>
      <c r="AJ36" s="59"/>
      <c r="AK36" s="59"/>
    </row>
    <row r="37" spans="2:37" x14ac:dyDescent="0.25">
      <c r="B37" s="59"/>
      <c r="C37" s="59"/>
      <c r="D37" s="59"/>
      <c r="E37" s="59"/>
      <c r="F37" s="59"/>
      <c r="G37" s="244" t="s">
        <v>9</v>
      </c>
      <c r="H37" s="250">
        <v>3.38</v>
      </c>
      <c r="I37" s="59"/>
      <c r="J37" s="59"/>
      <c r="K37" s="210"/>
      <c r="L37" s="210"/>
      <c r="M37" s="210"/>
      <c r="N37" s="210"/>
      <c r="O37" s="210"/>
      <c r="P37" s="59"/>
      <c r="Q37" s="59"/>
      <c r="R37" s="210"/>
      <c r="S37" s="210"/>
      <c r="T37" s="59"/>
      <c r="U37" s="59"/>
      <c r="V37" s="59"/>
      <c r="W37" s="59"/>
      <c r="X37" s="244" t="s">
        <v>11</v>
      </c>
      <c r="Y37" s="245">
        <v>3.73</v>
      </c>
      <c r="Z37" s="247"/>
      <c r="AA37" s="59"/>
      <c r="AB37" s="238"/>
      <c r="AC37" s="238"/>
      <c r="AD37" s="248"/>
      <c r="AE37" s="248"/>
      <c r="AF37" s="59"/>
      <c r="AG37" s="59"/>
      <c r="AH37" s="59"/>
      <c r="AI37" s="59"/>
      <c r="AJ37" s="59"/>
      <c r="AK37" s="59"/>
    </row>
    <row r="38" spans="2:37" x14ac:dyDescent="0.25">
      <c r="B38" s="59"/>
      <c r="C38" s="59"/>
      <c r="D38" s="59"/>
      <c r="E38" s="59"/>
      <c r="F38" s="59"/>
      <c r="G38" s="244" t="s">
        <v>10</v>
      </c>
      <c r="H38" s="245">
        <v>3.27</v>
      </c>
      <c r="I38" s="59"/>
      <c r="J38" s="59"/>
      <c r="K38" s="210"/>
      <c r="L38" s="210"/>
      <c r="M38" s="210"/>
      <c r="N38" s="210"/>
      <c r="O38" s="210"/>
      <c r="P38" s="59"/>
      <c r="Q38" s="59"/>
      <c r="R38" s="210"/>
      <c r="S38" s="210"/>
      <c r="T38" s="59"/>
      <c r="U38" s="59"/>
      <c r="V38" s="59"/>
      <c r="W38" s="59"/>
      <c r="X38" s="244" t="s">
        <v>6</v>
      </c>
      <c r="Y38" s="245">
        <v>3.89</v>
      </c>
      <c r="Z38" s="210"/>
      <c r="AA38" s="59"/>
      <c r="AB38" s="239"/>
      <c r="AC38" s="239"/>
      <c r="AD38" s="239"/>
      <c r="AE38" s="238"/>
      <c r="AF38" s="59"/>
      <c r="AG38" s="59"/>
      <c r="AH38" s="59"/>
      <c r="AI38" s="59"/>
      <c r="AJ38" s="59"/>
      <c r="AK38" s="59"/>
    </row>
    <row r="39" spans="2:37" x14ac:dyDescent="0.25">
      <c r="B39" s="59"/>
      <c r="C39" s="59"/>
      <c r="D39" s="59"/>
      <c r="E39" s="59"/>
      <c r="F39" s="59"/>
      <c r="G39" s="244" t="s">
        <v>8</v>
      </c>
      <c r="H39" s="245">
        <v>3.17</v>
      </c>
      <c r="I39" s="59"/>
      <c r="J39" s="59"/>
      <c r="K39" s="210"/>
      <c r="L39" s="210"/>
      <c r="M39" s="210"/>
      <c r="N39" s="210"/>
      <c r="O39" s="210"/>
      <c r="P39" s="59"/>
      <c r="Q39" s="59"/>
      <c r="R39" s="210"/>
      <c r="S39" s="210"/>
      <c r="T39" s="59"/>
      <c r="U39" s="59"/>
      <c r="V39" s="59"/>
      <c r="W39" s="59"/>
      <c r="X39" s="244" t="s">
        <v>4</v>
      </c>
      <c r="Y39" s="249">
        <v>3.94</v>
      </c>
      <c r="Z39" s="210"/>
      <c r="AA39" s="59"/>
      <c r="AB39" s="59"/>
      <c r="AC39" s="59"/>
      <c r="AD39" s="59"/>
      <c r="AE39" s="210"/>
      <c r="AF39" s="59"/>
      <c r="AG39" s="59"/>
      <c r="AH39" s="59"/>
      <c r="AI39" s="59"/>
      <c r="AJ39" s="59"/>
      <c r="AK39" s="59"/>
    </row>
    <row r="40" spans="2:37" x14ac:dyDescent="0.25">
      <c r="B40" s="59"/>
      <c r="C40" s="59"/>
      <c r="D40" s="59"/>
      <c r="E40" s="59"/>
      <c r="F40" s="59"/>
      <c r="G40" s="210"/>
      <c r="H40" s="210"/>
      <c r="I40" s="59"/>
      <c r="J40" s="59"/>
      <c r="K40" s="210"/>
      <c r="L40" s="210"/>
      <c r="M40" s="210"/>
      <c r="N40" s="210"/>
      <c r="O40" s="210"/>
      <c r="P40" s="59"/>
      <c r="Q40" s="59"/>
      <c r="R40" s="210"/>
      <c r="S40" s="210"/>
      <c r="T40" s="59"/>
      <c r="U40" s="59"/>
      <c r="V40" s="59"/>
      <c r="W40" s="59"/>
      <c r="X40" s="244" t="s">
        <v>5</v>
      </c>
      <c r="Y40" s="245">
        <v>3.95</v>
      </c>
      <c r="Z40" s="210"/>
      <c r="AA40" s="59"/>
      <c r="AB40" s="59"/>
      <c r="AC40" s="59"/>
      <c r="AD40" s="59"/>
      <c r="AE40" s="210"/>
      <c r="AF40" s="59"/>
      <c r="AG40" s="59"/>
      <c r="AH40" s="59"/>
      <c r="AI40" s="59"/>
      <c r="AJ40" s="59"/>
      <c r="AK40" s="59"/>
    </row>
    <row r="41" spans="2:37" x14ac:dyDescent="0.25">
      <c r="B41" s="59"/>
      <c r="C41" s="59"/>
      <c r="D41" s="59"/>
      <c r="E41" s="59"/>
      <c r="F41" s="59"/>
      <c r="G41" s="210"/>
      <c r="H41" s="210"/>
      <c r="I41" s="59"/>
      <c r="J41" s="59"/>
      <c r="K41" s="210"/>
      <c r="L41" s="210"/>
      <c r="M41" s="210"/>
      <c r="N41" s="210"/>
      <c r="O41" s="210"/>
      <c r="P41" s="59"/>
      <c r="Q41" s="59"/>
      <c r="R41" s="210"/>
      <c r="S41" s="210"/>
      <c r="T41" s="59"/>
      <c r="U41" s="59"/>
      <c r="V41" s="59"/>
      <c r="W41" s="59"/>
      <c r="X41" s="244" t="s">
        <v>2</v>
      </c>
      <c r="Y41" s="245">
        <v>4.08</v>
      </c>
      <c r="Z41" s="210"/>
      <c r="AA41" s="59"/>
      <c r="AB41" s="59"/>
      <c r="AC41" s="59"/>
      <c r="AD41" s="59"/>
      <c r="AE41" s="210"/>
      <c r="AF41" s="59"/>
      <c r="AG41" s="59"/>
      <c r="AH41" s="59"/>
      <c r="AI41" s="59"/>
      <c r="AJ41" s="59"/>
      <c r="AK41" s="59"/>
    </row>
    <row r="42" spans="2:37" x14ac:dyDescent="0.25">
      <c r="B42" s="59"/>
      <c r="C42" s="59"/>
      <c r="D42" s="59"/>
      <c r="E42" s="59"/>
      <c r="F42" s="59"/>
      <c r="G42" s="210"/>
      <c r="H42" s="210"/>
      <c r="I42" s="59"/>
      <c r="J42" s="59"/>
      <c r="K42" s="210"/>
      <c r="L42" s="210"/>
      <c r="M42" s="210"/>
      <c r="N42" s="210"/>
      <c r="O42" s="210"/>
      <c r="P42" s="59"/>
      <c r="Q42" s="59"/>
      <c r="R42" s="210"/>
      <c r="S42" s="210"/>
      <c r="T42" s="59"/>
      <c r="U42" s="59"/>
      <c r="V42" s="59"/>
      <c r="W42" s="59"/>
      <c r="X42" s="244" t="s">
        <v>41</v>
      </c>
      <c r="Y42" s="245">
        <v>4.1399999999999997</v>
      </c>
      <c r="Z42" s="210"/>
      <c r="AA42" s="59"/>
      <c r="AB42" s="59"/>
      <c r="AC42" s="59"/>
      <c r="AD42" s="59"/>
      <c r="AE42" s="210"/>
      <c r="AF42" s="59"/>
      <c r="AG42" s="59"/>
      <c r="AH42" s="59"/>
      <c r="AI42" s="59"/>
      <c r="AJ42" s="59"/>
      <c r="AK42" s="59"/>
    </row>
    <row r="43" spans="2:37" x14ac:dyDescent="0.25">
      <c r="B43" s="59"/>
      <c r="C43" s="59"/>
      <c r="D43" s="59"/>
      <c r="E43" s="59"/>
      <c r="F43" s="59"/>
      <c r="G43" s="210"/>
      <c r="H43" s="210"/>
      <c r="I43" s="59"/>
      <c r="J43" s="59"/>
      <c r="K43" s="210"/>
      <c r="L43" s="210"/>
      <c r="M43" s="210"/>
      <c r="N43" s="210"/>
      <c r="O43" s="210"/>
      <c r="P43" s="59"/>
      <c r="Q43" s="59"/>
      <c r="R43" s="210"/>
      <c r="S43" s="210"/>
      <c r="T43" s="59"/>
      <c r="U43" s="59"/>
      <c r="V43" s="59"/>
      <c r="W43" s="59"/>
      <c r="X43" s="244" t="s">
        <v>3</v>
      </c>
      <c r="Y43" s="249">
        <v>4.1900000000000004</v>
      </c>
      <c r="Z43" s="210"/>
      <c r="AA43" s="59"/>
      <c r="AB43" s="59"/>
      <c r="AC43" s="59"/>
      <c r="AD43" s="59"/>
      <c r="AE43" s="210"/>
      <c r="AF43" s="59"/>
      <c r="AG43" s="59"/>
      <c r="AH43" s="59"/>
      <c r="AI43" s="59"/>
      <c r="AJ43" s="59"/>
      <c r="AK43" s="59"/>
    </row>
    <row r="44" spans="2:37" x14ac:dyDescent="0.25">
      <c r="B44" s="59"/>
      <c r="C44" s="59"/>
      <c r="D44" s="59"/>
      <c r="E44" s="59"/>
      <c r="F44" s="59"/>
      <c r="G44" s="210"/>
      <c r="H44" s="210"/>
      <c r="I44" s="59"/>
      <c r="J44" s="59"/>
      <c r="K44" s="210"/>
      <c r="L44" s="210"/>
      <c r="M44" s="210"/>
      <c r="N44" s="210"/>
      <c r="O44" s="210"/>
      <c r="P44" s="59"/>
      <c r="Q44" s="59"/>
      <c r="R44" s="210"/>
      <c r="S44" s="210"/>
      <c r="T44" s="59"/>
      <c r="U44" s="59"/>
      <c r="V44" s="59"/>
      <c r="W44" s="59"/>
      <c r="X44" s="244" t="s">
        <v>7</v>
      </c>
      <c r="Y44" s="245">
        <v>4.42</v>
      </c>
      <c r="Z44" s="210"/>
      <c r="AA44" s="59"/>
      <c r="AB44" s="59"/>
      <c r="AC44" s="59"/>
      <c r="AD44" s="59"/>
      <c r="AE44" s="210"/>
      <c r="AF44" s="59"/>
      <c r="AG44" s="59"/>
      <c r="AH44" s="59"/>
      <c r="AI44" s="59"/>
      <c r="AJ44" s="59"/>
      <c r="AK44" s="59"/>
    </row>
    <row r="45" spans="2:37" x14ac:dyDescent="0.25">
      <c r="B45" s="59"/>
      <c r="C45" s="59"/>
      <c r="D45" s="59"/>
      <c r="E45" s="59"/>
      <c r="F45" s="59"/>
      <c r="G45" s="210"/>
      <c r="H45" s="210"/>
      <c r="I45" s="59"/>
      <c r="J45" s="59"/>
      <c r="K45" s="210"/>
      <c r="L45" s="210"/>
      <c r="M45" s="210"/>
      <c r="N45" s="210"/>
      <c r="O45" s="210"/>
      <c r="P45" s="59"/>
      <c r="Q45" s="59"/>
      <c r="R45" s="210"/>
      <c r="S45" s="210"/>
      <c r="T45" s="59"/>
      <c r="U45" s="59"/>
      <c r="V45" s="59"/>
      <c r="W45" s="59"/>
      <c r="X45" s="32" t="s">
        <v>78</v>
      </c>
      <c r="Y45" s="32">
        <v>4.49</v>
      </c>
      <c r="Z45" s="210"/>
      <c r="AA45" s="59"/>
      <c r="AB45" s="59"/>
      <c r="AC45" s="59"/>
      <c r="AD45" s="59"/>
      <c r="AE45" s="210"/>
      <c r="AF45" s="59"/>
      <c r="AG45" s="59"/>
      <c r="AH45" s="59"/>
      <c r="AI45" s="59"/>
      <c r="AJ45" s="59"/>
      <c r="AK45" s="59"/>
    </row>
    <row r="46" spans="2:37" x14ac:dyDescent="0.25">
      <c r="B46" s="207" t="s">
        <v>119</v>
      </c>
      <c r="C46" s="251" t="s">
        <v>65</v>
      </c>
      <c r="D46" s="59"/>
      <c r="E46" s="59"/>
      <c r="F46" s="59"/>
      <c r="G46" s="210"/>
      <c r="H46" s="210"/>
      <c r="I46" s="59"/>
      <c r="J46" s="59"/>
      <c r="K46" s="210"/>
      <c r="L46" s="210"/>
      <c r="M46" s="210"/>
      <c r="N46" s="210"/>
      <c r="O46" s="210"/>
      <c r="P46" s="59"/>
      <c r="Q46" s="59"/>
      <c r="R46" s="210"/>
      <c r="S46" s="210"/>
      <c r="T46" s="59"/>
      <c r="U46" s="59"/>
      <c r="V46" s="59"/>
      <c r="W46" s="59"/>
      <c r="X46" s="244" t="s">
        <v>13</v>
      </c>
      <c r="Y46" s="245">
        <v>4.5</v>
      </c>
      <c r="Z46" s="210"/>
      <c r="AA46" s="59"/>
      <c r="AB46" s="59"/>
      <c r="AC46" s="59"/>
      <c r="AD46" s="59"/>
      <c r="AE46" s="210"/>
      <c r="AF46" s="59"/>
      <c r="AG46" s="59"/>
      <c r="AH46" s="59"/>
      <c r="AI46" s="59"/>
      <c r="AJ46" s="59"/>
      <c r="AK46" s="59"/>
    </row>
    <row r="47" spans="2:37" x14ac:dyDescent="0.25">
      <c r="B47" s="11">
        <v>4.8</v>
      </c>
      <c r="C47" s="59"/>
      <c r="D47" s="59"/>
      <c r="E47" s="224">
        <v>4.7</v>
      </c>
      <c r="F47" s="224">
        <v>4.8</v>
      </c>
      <c r="G47" s="210"/>
      <c r="H47" s="210"/>
      <c r="I47" s="59"/>
      <c r="J47" s="59"/>
      <c r="K47" s="210"/>
      <c r="L47" s="210"/>
      <c r="M47" s="210"/>
      <c r="N47" s="210"/>
      <c r="O47" s="210"/>
      <c r="P47" s="59"/>
      <c r="Q47" s="59"/>
      <c r="R47" s="210"/>
      <c r="S47" s="210"/>
      <c r="T47" s="59"/>
      <c r="U47" s="59"/>
      <c r="V47" s="59"/>
      <c r="W47" s="59"/>
      <c r="X47" s="244" t="s">
        <v>12</v>
      </c>
      <c r="Y47" s="245">
        <v>4.58</v>
      </c>
      <c r="Z47" s="210"/>
      <c r="AA47" s="59"/>
      <c r="AB47" s="59"/>
      <c r="AC47" s="59"/>
      <c r="AD47" s="59"/>
      <c r="AE47" s="210"/>
      <c r="AF47" s="59"/>
      <c r="AG47" s="59"/>
      <c r="AH47" s="59"/>
      <c r="AI47" s="59"/>
      <c r="AJ47" s="59"/>
      <c r="AK47" s="59"/>
    </row>
    <row r="48" spans="2:37" x14ac:dyDescent="0.25">
      <c r="B48" s="11">
        <v>4.6555555555555559</v>
      </c>
      <c r="C48" s="59"/>
      <c r="D48" s="43"/>
      <c r="E48" s="252">
        <v>4.5</v>
      </c>
      <c r="F48" s="224">
        <v>4.7</v>
      </c>
      <c r="G48" s="210"/>
      <c r="H48" s="210"/>
      <c r="I48" s="59"/>
      <c r="J48" s="59"/>
      <c r="K48" s="210"/>
      <c r="L48" s="210"/>
      <c r="M48" s="210"/>
      <c r="N48" s="210"/>
      <c r="O48" s="210"/>
      <c r="P48" s="59"/>
      <c r="Q48" s="59"/>
      <c r="R48" s="210"/>
      <c r="S48" s="210"/>
      <c r="T48" s="59"/>
      <c r="U48" s="59"/>
      <c r="V48" s="59"/>
      <c r="W48" s="59"/>
      <c r="X48" s="244" t="s">
        <v>15</v>
      </c>
      <c r="Y48" s="245">
        <v>4.7699999999999996</v>
      </c>
      <c r="Z48" s="210"/>
      <c r="AA48" s="59" t="s">
        <v>178</v>
      </c>
      <c r="AB48" s="59" t="s">
        <v>101</v>
      </c>
      <c r="AC48" s="59"/>
      <c r="AD48" s="59"/>
      <c r="AE48" s="210"/>
      <c r="AF48" s="59"/>
      <c r="AG48" s="59"/>
      <c r="AH48" s="59"/>
      <c r="AI48" s="59"/>
      <c r="AJ48" s="59"/>
      <c r="AK48" s="59"/>
    </row>
    <row r="49" spans="2:37" x14ac:dyDescent="0.25">
      <c r="B49" s="11">
        <v>4.5888888888888895</v>
      </c>
      <c r="C49" s="11">
        <v>4.5732758620689653</v>
      </c>
      <c r="D49" s="11">
        <v>-1.5613026819924158E-2</v>
      </c>
      <c r="E49" s="228">
        <v>4.5</v>
      </c>
      <c r="F49" s="228">
        <v>4.4000000000000004</v>
      </c>
      <c r="G49" s="80">
        <f>C49-B49</f>
        <v>-1.5613026819924158E-2</v>
      </c>
      <c r="H49" s="210"/>
      <c r="I49" s="59"/>
      <c r="J49" s="59"/>
      <c r="K49" s="210"/>
      <c r="L49" s="210"/>
      <c r="M49" s="210"/>
      <c r="N49" s="210"/>
      <c r="O49" s="210"/>
      <c r="P49" s="59"/>
      <c r="Q49" s="59"/>
      <c r="R49" s="210"/>
      <c r="S49" s="210"/>
      <c r="T49" s="59"/>
      <c r="U49" s="59"/>
      <c r="V49" s="59"/>
      <c r="W49" s="59"/>
      <c r="X49" s="244" t="s">
        <v>14</v>
      </c>
      <c r="Y49" s="245">
        <v>4.83</v>
      </c>
      <c r="Z49" s="253" t="s">
        <v>24</v>
      </c>
      <c r="AA49" s="11">
        <v>4.8</v>
      </c>
      <c r="AB49" s="254">
        <v>4.33</v>
      </c>
      <c r="AC49" s="59"/>
      <c r="AD49" s="59"/>
      <c r="AE49" s="59"/>
      <c r="AF49" s="59"/>
      <c r="AG49" s="59"/>
      <c r="AH49" s="59"/>
      <c r="AI49" s="59"/>
      <c r="AJ49" s="59"/>
      <c r="AK49" s="59"/>
    </row>
    <row r="50" spans="2:37" x14ac:dyDescent="0.25">
      <c r="B50" s="11">
        <v>4.6433333333333335</v>
      </c>
      <c r="C50" s="11">
        <v>4.5732758620689653</v>
      </c>
      <c r="D50" s="11">
        <v>-7.0057471264368232E-2</v>
      </c>
      <c r="E50" s="232">
        <v>4.75</v>
      </c>
      <c r="F50" s="232">
        <v>4.57</v>
      </c>
      <c r="G50" s="80">
        <f t="shared" ref="G50:G61" si="3">C50-B50</f>
        <v>-7.0057471264368232E-2</v>
      </c>
      <c r="H50" s="325"/>
      <c r="I50" s="325"/>
      <c r="J50" s="59"/>
      <c r="K50" s="210"/>
      <c r="L50" s="210"/>
      <c r="M50" s="210"/>
      <c r="N50" s="210"/>
      <c r="O50" s="210"/>
      <c r="P50" s="59"/>
      <c r="Q50" s="59"/>
      <c r="R50" s="210"/>
      <c r="S50" s="210"/>
      <c r="T50" s="59"/>
      <c r="U50" s="59"/>
      <c r="V50" s="59"/>
      <c r="W50" s="59"/>
      <c r="X50" s="32" t="s">
        <v>188</v>
      </c>
      <c r="Y50" s="32">
        <v>4.8499999999999996</v>
      </c>
      <c r="Z50" s="253" t="s">
        <v>25</v>
      </c>
      <c r="AA50" s="11">
        <v>4.6555555555555559</v>
      </c>
      <c r="AB50" s="254">
        <v>4.33</v>
      </c>
      <c r="AC50" s="59"/>
      <c r="AD50" s="59"/>
      <c r="AE50" s="59"/>
      <c r="AF50" s="59"/>
      <c r="AG50" s="59"/>
      <c r="AH50" s="59"/>
      <c r="AI50" s="59"/>
      <c r="AJ50" s="59"/>
      <c r="AK50" s="59"/>
    </row>
    <row r="51" spans="2:37" x14ac:dyDescent="0.25">
      <c r="B51" s="11">
        <v>4.4888888888888889</v>
      </c>
      <c r="C51" s="11">
        <v>4.3589743589743586</v>
      </c>
      <c r="D51" s="11">
        <v>-0.12991452991453034</v>
      </c>
      <c r="E51" s="232">
        <v>4</v>
      </c>
      <c r="F51" s="232">
        <v>4.08</v>
      </c>
      <c r="G51" s="80">
        <f t="shared" si="3"/>
        <v>-0.12991452991453034</v>
      </c>
      <c r="H51" s="325"/>
      <c r="I51" s="325"/>
      <c r="J51" s="59"/>
      <c r="K51" s="210"/>
      <c r="L51" s="210"/>
      <c r="M51" s="210"/>
      <c r="N51" s="210"/>
      <c r="O51" s="210"/>
      <c r="P51" s="59"/>
      <c r="Q51" s="59"/>
      <c r="R51" s="210"/>
      <c r="S51" s="210"/>
      <c r="T51" s="59"/>
      <c r="U51" s="59"/>
      <c r="V51" s="59"/>
      <c r="W51" s="59"/>
      <c r="X51" s="59"/>
      <c r="Y51" s="210"/>
      <c r="Z51" s="255" t="s">
        <v>26</v>
      </c>
      <c r="AA51" s="11">
        <v>4.5888888888888895</v>
      </c>
      <c r="AB51" s="254">
        <v>4.33</v>
      </c>
      <c r="AC51" s="59"/>
      <c r="AD51" s="59"/>
      <c r="AE51" s="59"/>
      <c r="AF51" s="59"/>
      <c r="AG51" s="59"/>
      <c r="AH51" s="59"/>
      <c r="AI51" s="59"/>
      <c r="AJ51" s="59"/>
      <c r="AK51" s="59"/>
    </row>
    <row r="52" spans="2:37" x14ac:dyDescent="0.25">
      <c r="B52" s="11">
        <v>4.5910000000000002</v>
      </c>
      <c r="C52" s="11">
        <v>4.5593869731800769</v>
      </c>
      <c r="D52" s="11">
        <v>-3.1613026819923284E-2</v>
      </c>
      <c r="E52" s="232">
        <v>4.5999999999999996</v>
      </c>
      <c r="F52" s="232">
        <v>4.5999999999999996</v>
      </c>
      <c r="G52" s="80">
        <f t="shared" si="3"/>
        <v>-3.1613026819923284E-2</v>
      </c>
      <c r="H52" s="256"/>
      <c r="I52" s="3"/>
      <c r="J52" s="59"/>
      <c r="K52" s="210"/>
      <c r="L52" s="210"/>
      <c r="M52" s="210"/>
      <c r="N52" s="210"/>
      <c r="O52" s="210"/>
      <c r="P52" s="59"/>
      <c r="Q52" s="59"/>
      <c r="R52" s="210"/>
      <c r="S52" s="210"/>
      <c r="T52" s="59"/>
      <c r="U52" s="59"/>
      <c r="V52" s="59"/>
      <c r="W52" s="59"/>
      <c r="X52" s="59"/>
      <c r="Y52" s="210"/>
      <c r="Z52" s="255" t="s">
        <v>27</v>
      </c>
      <c r="AA52" s="11">
        <v>4.6433333333333335</v>
      </c>
      <c r="AB52" s="254">
        <v>4.33</v>
      </c>
      <c r="AC52" s="59"/>
      <c r="AD52" s="59"/>
      <c r="AE52" s="59"/>
      <c r="AF52" s="59"/>
      <c r="AG52" s="59"/>
      <c r="AH52" s="59"/>
      <c r="AI52" s="59"/>
      <c r="AJ52" s="59"/>
      <c r="AK52" s="59"/>
    </row>
    <row r="53" spans="2:37" x14ac:dyDescent="0.25">
      <c r="B53" s="11">
        <v>4.4838461538461534</v>
      </c>
      <c r="C53" s="11">
        <v>4.5256132756132752</v>
      </c>
      <c r="D53" s="11">
        <v>4.1767121767121829E-2</v>
      </c>
      <c r="E53" s="232">
        <v>4.68</v>
      </c>
      <c r="F53" s="232">
        <v>4.5</v>
      </c>
      <c r="G53" s="80">
        <f t="shared" si="3"/>
        <v>4.1767121767121829E-2</v>
      </c>
      <c r="H53" s="256"/>
      <c r="I53" s="3"/>
      <c r="J53" s="59"/>
      <c r="K53" s="210"/>
      <c r="L53" s="210"/>
      <c r="M53" s="210"/>
      <c r="N53" s="210"/>
      <c r="O53" s="210"/>
      <c r="P53" s="59"/>
      <c r="Q53" s="59"/>
      <c r="R53" s="210"/>
      <c r="S53" s="210"/>
      <c r="T53" s="59"/>
      <c r="U53" s="59"/>
      <c r="V53" s="59"/>
      <c r="W53" s="59"/>
      <c r="X53" s="59"/>
      <c r="Y53" s="210"/>
      <c r="Z53" s="255" t="s">
        <v>28</v>
      </c>
      <c r="AA53" s="11">
        <v>4.4888888888888889</v>
      </c>
      <c r="AB53" s="254">
        <v>4.33</v>
      </c>
      <c r="AC53" s="59"/>
      <c r="AD53" s="59"/>
      <c r="AE53" s="59"/>
      <c r="AF53" s="59"/>
      <c r="AG53" s="59"/>
      <c r="AH53" s="59"/>
      <c r="AI53" s="59"/>
      <c r="AJ53" s="59"/>
      <c r="AK53" s="59"/>
    </row>
    <row r="54" spans="2:37" x14ac:dyDescent="0.25">
      <c r="B54" s="11">
        <v>4.1961538461538463</v>
      </c>
      <c r="C54" s="11">
        <v>4.1585968379446641</v>
      </c>
      <c r="D54" s="11">
        <v>-3.7557008209182285E-2</v>
      </c>
      <c r="E54" s="232">
        <v>4.6500000000000004</v>
      </c>
      <c r="F54" s="232">
        <v>4.09</v>
      </c>
      <c r="G54" s="80">
        <f t="shared" si="3"/>
        <v>-3.7557008209182285E-2</v>
      </c>
      <c r="H54" s="256"/>
      <c r="I54" s="3"/>
      <c r="J54" s="59"/>
      <c r="K54" s="210"/>
      <c r="L54" s="210"/>
      <c r="M54" s="210"/>
      <c r="N54" s="210"/>
      <c r="O54" s="210"/>
      <c r="P54" s="59"/>
      <c r="Q54" s="59"/>
      <c r="R54" s="210"/>
      <c r="S54" s="210"/>
      <c r="T54" s="59"/>
      <c r="U54" s="59"/>
      <c r="V54" s="59"/>
      <c r="W54" s="59"/>
      <c r="X54" s="59"/>
      <c r="Y54" s="210"/>
      <c r="Z54" s="255" t="s">
        <v>29</v>
      </c>
      <c r="AA54" s="11">
        <v>4.5910000000000002</v>
      </c>
      <c r="AB54" s="254">
        <v>4.33</v>
      </c>
      <c r="AC54" s="59"/>
      <c r="AD54" s="59"/>
      <c r="AE54" s="59"/>
      <c r="AF54" s="59"/>
      <c r="AG54" s="59"/>
      <c r="AH54" s="59"/>
      <c r="AI54" s="59"/>
      <c r="AJ54" s="59"/>
      <c r="AK54" s="59"/>
    </row>
    <row r="55" spans="2:37" x14ac:dyDescent="0.25">
      <c r="B55" s="11">
        <v>4.4016666666666664</v>
      </c>
      <c r="C55" s="11">
        <v>4.2902097902097918</v>
      </c>
      <c r="D55" s="11">
        <v>-0.11145687645687463</v>
      </c>
      <c r="E55" s="232">
        <v>4.43</v>
      </c>
      <c r="F55" s="232">
        <v>4.33</v>
      </c>
      <c r="G55" s="80">
        <f t="shared" si="3"/>
        <v>-0.11145687645687463</v>
      </c>
      <c r="H55" s="256"/>
      <c r="I55" s="3"/>
      <c r="J55" s="59"/>
      <c r="K55" s="210"/>
      <c r="L55" s="210"/>
      <c r="M55" s="210"/>
      <c r="N55" s="210"/>
      <c r="O55" s="210"/>
      <c r="P55" s="59"/>
      <c r="Q55" s="59"/>
      <c r="R55" s="210"/>
      <c r="S55" s="210"/>
      <c r="T55" s="59"/>
      <c r="U55" s="59"/>
      <c r="V55" s="59"/>
      <c r="W55" s="59"/>
      <c r="X55" s="59"/>
      <c r="Y55" s="210"/>
      <c r="Z55" s="255" t="s">
        <v>30</v>
      </c>
      <c r="AA55" s="11">
        <v>4.4838461538461534</v>
      </c>
      <c r="AB55" s="254">
        <v>4.33</v>
      </c>
      <c r="AC55" s="59"/>
      <c r="AD55" s="59"/>
      <c r="AE55" s="59"/>
      <c r="AF55" s="59"/>
      <c r="AG55" s="59"/>
      <c r="AH55" s="59"/>
      <c r="AI55" s="59"/>
      <c r="AJ55" s="59"/>
      <c r="AK55" s="59"/>
    </row>
    <row r="56" spans="2:37" x14ac:dyDescent="0.25">
      <c r="B56" s="11">
        <v>4.3641666666666667</v>
      </c>
      <c r="C56" s="11">
        <v>4.1898989898989889</v>
      </c>
      <c r="D56" s="11">
        <v>-0.17426767676767785</v>
      </c>
      <c r="E56" s="232">
        <v>4.41</v>
      </c>
      <c r="F56" s="232">
        <v>4.26</v>
      </c>
      <c r="G56" s="80">
        <f t="shared" si="3"/>
        <v>-0.17426767676767785</v>
      </c>
      <c r="H56" s="256"/>
      <c r="I56" s="3"/>
      <c r="J56" s="59"/>
      <c r="K56" s="210"/>
      <c r="L56" s="210"/>
      <c r="M56" s="210"/>
      <c r="N56" s="210"/>
      <c r="O56" s="210"/>
      <c r="P56" s="59"/>
      <c r="Q56" s="59"/>
      <c r="R56" s="210"/>
      <c r="S56" s="210"/>
      <c r="T56" s="59"/>
      <c r="U56" s="59"/>
      <c r="V56" s="59"/>
      <c r="W56" s="59"/>
      <c r="X56" s="59"/>
      <c r="Y56" s="210"/>
      <c r="Z56" s="255" t="s">
        <v>31</v>
      </c>
      <c r="AA56" s="11">
        <v>4.1961538461538463</v>
      </c>
      <c r="AB56" s="254">
        <v>4.33</v>
      </c>
      <c r="AC56" s="59"/>
      <c r="AD56" s="59"/>
      <c r="AE56" s="59"/>
      <c r="AF56" s="59"/>
      <c r="AG56" s="59"/>
      <c r="AH56" s="59"/>
      <c r="AI56" s="59"/>
      <c r="AJ56" s="59"/>
      <c r="AK56" s="59"/>
    </row>
    <row r="57" spans="2:37" x14ac:dyDescent="0.25">
      <c r="B57" s="11">
        <v>3.9066666666666663</v>
      </c>
      <c r="C57" s="11">
        <v>3.848901098901099</v>
      </c>
      <c r="D57" s="11">
        <v>-5.7765567765567294E-2</v>
      </c>
      <c r="E57" s="232">
        <v>4</v>
      </c>
      <c r="F57" s="232">
        <v>3.84</v>
      </c>
      <c r="G57" s="80">
        <f t="shared" si="3"/>
        <v>-5.7765567765567294E-2</v>
      </c>
      <c r="H57" s="256"/>
      <c r="I57" s="3"/>
      <c r="J57" s="59"/>
      <c r="K57" s="210"/>
      <c r="L57" s="210"/>
      <c r="M57" s="210"/>
      <c r="N57" s="210"/>
      <c r="O57" s="210"/>
      <c r="P57" s="59"/>
      <c r="Q57" s="59"/>
      <c r="R57" s="210"/>
      <c r="S57" s="210"/>
      <c r="T57" s="59"/>
      <c r="U57" s="59"/>
      <c r="V57" s="59"/>
      <c r="W57" s="59"/>
      <c r="X57" s="59"/>
      <c r="Y57" s="210"/>
      <c r="Z57" s="255" t="s">
        <v>32</v>
      </c>
      <c r="AA57" s="11">
        <v>4.4016666666666664</v>
      </c>
      <c r="AB57" s="254">
        <v>4.33</v>
      </c>
      <c r="AC57" s="59"/>
      <c r="AD57" s="59"/>
      <c r="AE57" s="59"/>
      <c r="AF57" s="59"/>
      <c r="AG57" s="59"/>
      <c r="AH57" s="59"/>
      <c r="AI57" s="59"/>
      <c r="AJ57" s="59"/>
      <c r="AK57" s="59"/>
    </row>
    <row r="58" spans="2:37" x14ac:dyDescent="0.25">
      <c r="B58" s="11">
        <v>3.7440000000000002</v>
      </c>
      <c r="C58" s="11">
        <v>3.546541693600517</v>
      </c>
      <c r="D58" s="11">
        <v>-0.19745830639948325</v>
      </c>
      <c r="E58" s="232">
        <v>3.5</v>
      </c>
      <c r="F58" s="232">
        <v>3.56</v>
      </c>
      <c r="G58" s="80">
        <f t="shared" si="3"/>
        <v>-0.19745830639948325</v>
      </c>
      <c r="H58" s="256"/>
      <c r="I58" s="3"/>
      <c r="J58" s="59"/>
      <c r="K58" s="210"/>
      <c r="L58" s="210"/>
      <c r="M58" s="210"/>
      <c r="N58" s="210"/>
      <c r="O58" s="210"/>
      <c r="P58" s="59"/>
      <c r="Q58" s="59"/>
      <c r="R58" s="210"/>
      <c r="S58" s="210"/>
      <c r="T58" s="59"/>
      <c r="U58" s="59"/>
      <c r="V58" s="59"/>
      <c r="W58" s="59"/>
      <c r="X58" s="59"/>
      <c r="Y58" s="210"/>
      <c r="Z58" s="255" t="s">
        <v>33</v>
      </c>
      <c r="AA58" s="11">
        <v>4.3641666666666667</v>
      </c>
      <c r="AB58" s="254">
        <v>4.33</v>
      </c>
      <c r="AC58" s="59"/>
      <c r="AD58" s="59"/>
      <c r="AE58" s="59"/>
      <c r="AF58" s="59"/>
      <c r="AG58" s="59"/>
      <c r="AH58" s="59"/>
      <c r="AI58" s="59"/>
      <c r="AJ58" s="59"/>
      <c r="AK58" s="59"/>
    </row>
    <row r="59" spans="2:37" x14ac:dyDescent="0.25">
      <c r="B59" s="11">
        <v>4.012142857142857</v>
      </c>
      <c r="C59" s="11">
        <v>4.0153846153846144</v>
      </c>
      <c r="D59" s="11">
        <v>3.2417582417574309E-3</v>
      </c>
      <c r="E59" s="232">
        <v>4.4000000000000004</v>
      </c>
      <c r="F59" s="232">
        <v>3.7</v>
      </c>
      <c r="G59" s="80">
        <f t="shared" si="3"/>
        <v>3.2417582417574309E-3</v>
      </c>
      <c r="H59" s="256"/>
      <c r="I59" s="3"/>
      <c r="J59" s="59"/>
      <c r="K59" s="210"/>
      <c r="L59" s="210"/>
      <c r="M59" s="210"/>
      <c r="N59" s="210"/>
      <c r="O59" s="210"/>
      <c r="P59" s="59"/>
      <c r="Q59" s="59"/>
      <c r="R59" s="210"/>
      <c r="S59" s="210"/>
      <c r="T59" s="59"/>
      <c r="U59" s="59"/>
      <c r="V59" s="59"/>
      <c r="W59" s="59"/>
      <c r="X59" s="59"/>
      <c r="Y59" s="210"/>
      <c r="Z59" s="255" t="s">
        <v>34</v>
      </c>
      <c r="AA59" s="11">
        <v>3.9066666666666663</v>
      </c>
      <c r="AB59" s="254">
        <v>4.33</v>
      </c>
      <c r="AC59" s="59"/>
      <c r="AD59" s="59"/>
      <c r="AE59" s="59"/>
      <c r="AF59" s="59"/>
      <c r="AG59" s="59"/>
      <c r="AH59" s="59"/>
      <c r="AI59" s="59"/>
      <c r="AJ59" s="59"/>
      <c r="AK59" s="59"/>
    </row>
    <row r="60" spans="2:37" x14ac:dyDescent="0.25">
      <c r="B60" s="11">
        <v>3.8071428571428565</v>
      </c>
      <c r="C60" s="11">
        <v>3.8458333333333328</v>
      </c>
      <c r="D60" s="11">
        <v>3.8690476190476275E-2</v>
      </c>
      <c r="E60" s="232">
        <v>4.45</v>
      </c>
      <c r="F60" s="232">
        <v>3.6</v>
      </c>
      <c r="G60" s="80">
        <f t="shared" si="3"/>
        <v>3.8690476190476275E-2</v>
      </c>
      <c r="H60" s="256"/>
      <c r="I60" s="3"/>
      <c r="J60" s="59"/>
      <c r="K60" s="210"/>
      <c r="L60" s="210"/>
      <c r="M60" s="210"/>
      <c r="N60" s="210"/>
      <c r="O60" s="210"/>
      <c r="P60" s="59"/>
      <c r="Q60" s="59"/>
      <c r="R60" s="210"/>
      <c r="S60" s="210"/>
      <c r="T60" s="59"/>
      <c r="U60" s="59"/>
      <c r="V60" s="59"/>
      <c r="W60" s="59"/>
      <c r="X60" s="59"/>
      <c r="Y60" s="210"/>
      <c r="Z60" s="255" t="s">
        <v>35</v>
      </c>
      <c r="AA60" s="11">
        <v>3.7440000000000002</v>
      </c>
      <c r="AB60" s="254">
        <v>4.33</v>
      </c>
      <c r="AC60" s="59"/>
      <c r="AD60" s="59"/>
      <c r="AE60" s="59"/>
      <c r="AF60" s="59"/>
      <c r="AG60" s="59"/>
      <c r="AH60" s="59"/>
      <c r="AI60" s="59"/>
      <c r="AJ60" s="59"/>
      <c r="AK60" s="59"/>
    </row>
    <row r="61" spans="2:37" x14ac:dyDescent="0.25">
      <c r="B61" s="11">
        <f>AVERAGE(B47:B60)</f>
        <v>4.3345323129251705</v>
      </c>
      <c r="C61" s="11">
        <f>AVERAGE(C49:C60)</f>
        <v>4.2071577242648877</v>
      </c>
      <c r="D61" s="11">
        <v>-0.12737458866028284</v>
      </c>
      <c r="E61" s="236">
        <f>AVERAGE(E47:E60)</f>
        <v>4.3978571428571431</v>
      </c>
      <c r="F61" s="236">
        <f>AVERAGE(F47:F60)</f>
        <v>4.2164285714285707</v>
      </c>
      <c r="G61" s="80">
        <f t="shared" si="3"/>
        <v>-0.12737458866028284</v>
      </c>
      <c r="H61" s="256"/>
      <c r="I61" s="3"/>
      <c r="J61" s="59"/>
      <c r="K61" s="210"/>
      <c r="L61" s="210"/>
      <c r="M61" s="210"/>
      <c r="N61" s="210"/>
      <c r="O61" s="210"/>
      <c r="P61" s="59"/>
      <c r="Q61" s="59"/>
      <c r="R61" s="210"/>
      <c r="S61" s="210"/>
      <c r="T61" s="59"/>
      <c r="U61" s="59"/>
      <c r="V61" s="59"/>
      <c r="W61" s="59"/>
      <c r="X61" s="59"/>
      <c r="Y61" s="210"/>
      <c r="Z61" s="257" t="s">
        <v>36</v>
      </c>
      <c r="AA61" s="11">
        <v>4.012142857142857</v>
      </c>
      <c r="AB61" s="254">
        <v>4.33</v>
      </c>
      <c r="AC61" s="59"/>
      <c r="AD61" s="59"/>
      <c r="AE61" s="59"/>
      <c r="AF61" s="59"/>
      <c r="AG61" s="59"/>
      <c r="AH61" s="59"/>
      <c r="AI61" s="59"/>
      <c r="AJ61" s="59"/>
      <c r="AK61" s="59"/>
    </row>
    <row r="62" spans="2:37" x14ac:dyDescent="0.25">
      <c r="B62" s="241"/>
      <c r="C62" s="241"/>
      <c r="D62" s="241"/>
      <c r="E62" s="59" t="s">
        <v>1</v>
      </c>
      <c r="F62" s="59"/>
      <c r="G62" s="43"/>
      <c r="H62" s="256"/>
      <c r="I62" s="3"/>
      <c r="J62" s="59"/>
      <c r="K62" s="210"/>
      <c r="L62" s="210"/>
      <c r="M62" s="210"/>
      <c r="N62" s="210"/>
      <c r="O62" s="210"/>
      <c r="P62" s="59"/>
      <c r="Q62" s="59"/>
      <c r="R62" s="210"/>
      <c r="S62" s="210"/>
      <c r="T62" s="59"/>
      <c r="U62" s="59"/>
      <c r="V62" s="59"/>
      <c r="W62" s="59"/>
      <c r="X62" s="59"/>
      <c r="Y62" s="210"/>
      <c r="Z62" s="257" t="s">
        <v>37</v>
      </c>
      <c r="AA62" s="11">
        <v>3.8071428571428565</v>
      </c>
      <c r="AB62" s="254">
        <v>4.33</v>
      </c>
      <c r="AC62" s="59"/>
      <c r="AD62" s="59"/>
      <c r="AE62" s="59"/>
      <c r="AF62" s="59"/>
      <c r="AG62" s="59"/>
      <c r="AH62" s="59"/>
      <c r="AI62" s="59"/>
      <c r="AJ62" s="59"/>
      <c r="AK62" s="59"/>
    </row>
    <row r="63" spans="2:37" x14ac:dyDescent="0.25">
      <c r="B63" s="247" t="s">
        <v>27</v>
      </c>
      <c r="C63" s="59"/>
      <c r="D63" s="59"/>
      <c r="E63" s="224">
        <v>4.8</v>
      </c>
      <c r="F63" s="210" t="s">
        <v>24</v>
      </c>
      <c r="G63" s="210"/>
      <c r="H63" s="210"/>
      <c r="I63" s="59"/>
      <c r="J63" s="59"/>
      <c r="K63" s="210"/>
      <c r="L63" s="210"/>
      <c r="M63" s="210"/>
      <c r="N63" s="210"/>
      <c r="O63" s="210"/>
      <c r="P63" s="59"/>
      <c r="Q63" s="59"/>
      <c r="R63" s="210"/>
      <c r="S63" s="210"/>
      <c r="T63" s="59"/>
      <c r="U63" s="59"/>
      <c r="V63" s="59"/>
      <c r="W63" s="59"/>
      <c r="X63" s="59"/>
      <c r="Y63" s="210"/>
      <c r="Z63" s="210"/>
      <c r="AA63" s="59"/>
      <c r="AB63" s="59"/>
      <c r="AC63" s="59"/>
      <c r="AD63" s="59"/>
      <c r="AE63" s="210"/>
      <c r="AF63" s="59"/>
      <c r="AG63" s="59"/>
      <c r="AH63" s="59"/>
      <c r="AI63" s="59"/>
      <c r="AJ63" s="59"/>
      <c r="AK63" s="59"/>
    </row>
    <row r="64" spans="2:37" x14ac:dyDescent="0.25">
      <c r="B64" s="207" t="s">
        <v>24</v>
      </c>
      <c r="C64" s="59"/>
      <c r="D64" s="59"/>
      <c r="E64" s="224">
        <v>4.7</v>
      </c>
      <c r="F64" s="207" t="s">
        <v>25</v>
      </c>
      <c r="G64" s="210"/>
      <c r="H64" s="210"/>
      <c r="I64" s="59"/>
      <c r="J64" s="59"/>
      <c r="K64" s="210"/>
      <c r="L64" s="210"/>
      <c r="M64" s="210"/>
      <c r="N64" s="210"/>
      <c r="O64" s="210"/>
      <c r="P64" s="59"/>
      <c r="Q64" s="59"/>
      <c r="R64" s="210"/>
      <c r="S64" s="210"/>
      <c r="T64" s="59"/>
      <c r="U64" s="59"/>
      <c r="V64" s="59"/>
      <c r="W64" s="59"/>
      <c r="X64" s="59"/>
      <c r="Y64" s="210"/>
      <c r="Z64" s="210"/>
      <c r="AA64" s="59"/>
      <c r="AB64" s="59"/>
      <c r="AC64" s="59"/>
      <c r="AD64" s="59"/>
      <c r="AE64" s="210"/>
      <c r="AF64" s="59"/>
      <c r="AG64" s="59"/>
      <c r="AH64" s="59"/>
      <c r="AI64" s="59"/>
      <c r="AJ64" s="59"/>
      <c r="AK64" s="59"/>
    </row>
    <row r="65" spans="2:37" x14ac:dyDescent="0.25">
      <c r="B65" s="206" t="s">
        <v>30</v>
      </c>
      <c r="C65" s="59"/>
      <c r="D65" s="59"/>
      <c r="E65" s="232">
        <v>4.5999999999999996</v>
      </c>
      <c r="F65" s="206" t="s">
        <v>29</v>
      </c>
      <c r="G65" s="210"/>
      <c r="H65" s="210"/>
      <c r="I65" s="59"/>
      <c r="J65" s="59"/>
      <c r="K65" s="210"/>
      <c r="L65" s="210"/>
      <c r="M65" s="210"/>
      <c r="N65" s="210"/>
      <c r="O65" s="210"/>
      <c r="P65" s="59"/>
      <c r="Q65" s="59"/>
      <c r="R65" s="210"/>
      <c r="S65" s="210"/>
      <c r="T65" s="59"/>
      <c r="U65" s="59"/>
      <c r="V65" s="59"/>
      <c r="W65" s="59"/>
      <c r="X65" s="59"/>
      <c r="Y65" s="210"/>
      <c r="Z65" s="210"/>
      <c r="AA65" s="59"/>
      <c r="AB65" s="59"/>
      <c r="AC65" s="59"/>
      <c r="AD65" s="59"/>
      <c r="AE65" s="210"/>
      <c r="AF65" s="59"/>
      <c r="AG65" s="59"/>
      <c r="AH65" s="59"/>
      <c r="AI65" s="59"/>
      <c r="AJ65" s="59"/>
      <c r="AK65" s="59"/>
    </row>
    <row r="66" spans="2:37" x14ac:dyDescent="0.25">
      <c r="B66" s="206" t="s">
        <v>31</v>
      </c>
      <c r="C66" s="59"/>
      <c r="D66" s="59"/>
      <c r="E66" s="232">
        <v>4.57</v>
      </c>
      <c r="F66" s="206" t="s">
        <v>27</v>
      </c>
      <c r="G66" s="210"/>
      <c r="H66" s="210"/>
      <c r="I66" s="59"/>
      <c r="J66" s="59"/>
      <c r="K66" s="210"/>
      <c r="L66" s="210"/>
      <c r="M66" s="210"/>
      <c r="N66" s="210"/>
      <c r="O66" s="210"/>
      <c r="P66" s="59"/>
      <c r="Q66" s="59"/>
      <c r="R66" s="210"/>
      <c r="S66" s="210"/>
      <c r="T66" s="59"/>
      <c r="U66" s="59"/>
      <c r="V66" s="59"/>
      <c r="W66" s="59"/>
      <c r="X66" s="59"/>
      <c r="Y66" s="210"/>
      <c r="Z66" s="210"/>
      <c r="AA66" s="59"/>
      <c r="AB66" s="59"/>
      <c r="AC66" s="59"/>
      <c r="AD66" s="59"/>
      <c r="AE66" s="210"/>
      <c r="AF66" s="59"/>
      <c r="AG66" s="59"/>
      <c r="AH66" s="59"/>
      <c r="AI66" s="59"/>
      <c r="AJ66" s="59"/>
      <c r="AK66" s="59"/>
    </row>
    <row r="67" spans="2:37" x14ac:dyDescent="0.25">
      <c r="B67" s="206" t="s">
        <v>29</v>
      </c>
      <c r="C67" s="59"/>
      <c r="D67" s="59"/>
      <c r="E67" s="232">
        <v>4.5</v>
      </c>
      <c r="F67" s="206" t="s">
        <v>30</v>
      </c>
      <c r="G67" s="210"/>
      <c r="H67" s="210"/>
      <c r="I67" s="59"/>
      <c r="J67" s="59"/>
      <c r="K67" s="210"/>
      <c r="L67" s="210"/>
      <c r="M67" s="210"/>
      <c r="N67" s="210"/>
      <c r="O67" s="210"/>
      <c r="P67" s="59"/>
      <c r="Q67" s="59"/>
      <c r="R67" s="210"/>
      <c r="S67" s="210"/>
      <c r="T67" s="59"/>
      <c r="U67" s="59"/>
      <c r="V67" s="59"/>
      <c r="W67" s="59"/>
      <c r="X67" s="59"/>
      <c r="Y67" s="210"/>
      <c r="Z67" s="210"/>
      <c r="AA67" s="59"/>
      <c r="AB67" s="59"/>
      <c r="AC67" s="59"/>
      <c r="AD67" s="59"/>
      <c r="AE67" s="210"/>
      <c r="AF67" s="59"/>
      <c r="AG67" s="59"/>
      <c r="AH67" s="59"/>
      <c r="AI67" s="59"/>
      <c r="AJ67" s="59"/>
      <c r="AK67" s="59"/>
    </row>
    <row r="68" spans="2:37" x14ac:dyDescent="0.25">
      <c r="B68" s="207" t="s">
        <v>25</v>
      </c>
      <c r="C68" s="59"/>
      <c r="D68" s="59"/>
      <c r="E68" s="228">
        <v>4.4000000000000004</v>
      </c>
      <c r="F68" s="206" t="s">
        <v>26</v>
      </c>
      <c r="G68" s="210"/>
      <c r="H68" s="210"/>
      <c r="I68" s="59"/>
      <c r="J68" s="59"/>
      <c r="K68" s="210"/>
      <c r="L68" s="210"/>
      <c r="M68" s="210"/>
      <c r="N68" s="210"/>
      <c r="O68" s="210"/>
      <c r="P68" s="59"/>
      <c r="Q68" s="59"/>
      <c r="R68" s="210"/>
      <c r="S68" s="210"/>
      <c r="T68" s="59"/>
      <c r="U68" s="59"/>
      <c r="V68" s="59"/>
      <c r="W68" s="59"/>
      <c r="X68" s="59"/>
      <c r="Y68" s="210"/>
      <c r="Z68" s="210"/>
      <c r="AA68" s="59"/>
      <c r="AB68" s="59"/>
      <c r="AC68" s="59"/>
      <c r="AD68" s="59"/>
      <c r="AE68" s="210"/>
      <c r="AF68" s="59"/>
      <c r="AG68" s="59"/>
      <c r="AH68" s="59"/>
      <c r="AI68" s="59"/>
      <c r="AJ68" s="59"/>
      <c r="AK68" s="59"/>
    </row>
    <row r="69" spans="2:37" x14ac:dyDescent="0.25">
      <c r="B69" s="206" t="s">
        <v>26</v>
      </c>
      <c r="C69" s="59"/>
      <c r="D69" s="59"/>
      <c r="E69" s="232">
        <v>4.33</v>
      </c>
      <c r="F69" s="206" t="s">
        <v>32</v>
      </c>
      <c r="G69" s="210"/>
      <c r="H69" s="210"/>
      <c r="I69" s="59"/>
      <c r="J69" s="59"/>
      <c r="K69" s="210"/>
      <c r="L69" s="210"/>
      <c r="M69" s="210"/>
      <c r="N69" s="210"/>
      <c r="O69" s="210"/>
      <c r="P69" s="59"/>
      <c r="Q69" s="59"/>
      <c r="R69" s="210"/>
      <c r="S69" s="210"/>
      <c r="T69" s="59"/>
      <c r="U69" s="59"/>
      <c r="V69" s="59"/>
      <c r="W69" s="59"/>
      <c r="X69" s="59"/>
      <c r="Y69" s="210"/>
      <c r="Z69" s="210"/>
      <c r="AA69" s="59"/>
      <c r="AB69" s="59"/>
      <c r="AC69" s="59"/>
      <c r="AD69" s="59"/>
      <c r="AE69" s="210"/>
      <c r="AF69" s="59"/>
      <c r="AG69" s="59"/>
      <c r="AH69" s="59"/>
      <c r="AI69" s="59"/>
      <c r="AJ69" s="59"/>
      <c r="AK69" s="59"/>
    </row>
    <row r="70" spans="2:37" x14ac:dyDescent="0.25">
      <c r="B70" s="258" t="s">
        <v>37</v>
      </c>
      <c r="C70" s="59"/>
      <c r="D70" s="59"/>
      <c r="E70" s="232">
        <v>4.26</v>
      </c>
      <c r="F70" s="206" t="s">
        <v>33</v>
      </c>
      <c r="G70" s="210"/>
      <c r="H70" s="210"/>
      <c r="I70" s="59"/>
      <c r="J70" s="59"/>
      <c r="K70" s="210"/>
      <c r="L70" s="210"/>
      <c r="M70" s="210"/>
      <c r="N70" s="210"/>
      <c r="O70" s="210"/>
      <c r="P70" s="59"/>
      <c r="Q70" s="59"/>
      <c r="R70" s="210"/>
      <c r="S70" s="210"/>
      <c r="T70" s="59"/>
      <c r="U70" s="59"/>
      <c r="V70" s="59"/>
      <c r="W70" s="59"/>
      <c r="X70" s="59"/>
      <c r="Y70" s="210"/>
      <c r="Z70" s="210"/>
      <c r="AA70" s="59"/>
      <c r="AB70" s="59"/>
      <c r="AC70" s="59"/>
      <c r="AD70" s="59"/>
      <c r="AE70" s="210"/>
      <c r="AF70" s="59"/>
      <c r="AG70" s="59"/>
      <c r="AH70" s="59"/>
      <c r="AI70" s="59"/>
      <c r="AJ70" s="59"/>
      <c r="AK70" s="59"/>
    </row>
    <row r="71" spans="2:37" x14ac:dyDescent="0.25">
      <c r="B71" s="206" t="s">
        <v>32</v>
      </c>
      <c r="C71" s="59"/>
      <c r="D71" s="59"/>
      <c r="E71" s="232">
        <v>4.09</v>
      </c>
      <c r="F71" s="206" t="s">
        <v>31</v>
      </c>
      <c r="G71" s="210"/>
      <c r="H71" s="210"/>
      <c r="I71" s="59"/>
      <c r="J71" s="59"/>
      <c r="K71" s="210"/>
      <c r="L71" s="210"/>
      <c r="M71" s="210"/>
      <c r="N71" s="210"/>
      <c r="O71" s="210"/>
      <c r="P71" s="59"/>
      <c r="Q71" s="59"/>
      <c r="R71" s="210"/>
      <c r="S71" s="210"/>
      <c r="T71" s="59"/>
      <c r="U71" s="59"/>
      <c r="V71" s="59"/>
      <c r="W71" s="59"/>
      <c r="X71" s="59"/>
      <c r="Y71" s="210"/>
      <c r="Z71" s="210"/>
      <c r="AA71" s="59"/>
      <c r="AB71" s="59"/>
      <c r="AC71" s="59"/>
      <c r="AD71" s="59"/>
      <c r="AE71" s="210"/>
      <c r="AF71" s="59"/>
      <c r="AG71" s="59"/>
      <c r="AH71" s="59"/>
      <c r="AI71" s="59"/>
      <c r="AJ71" s="59"/>
      <c r="AK71" s="59"/>
    </row>
    <row r="72" spans="2:37" x14ac:dyDescent="0.25">
      <c r="B72" s="206" t="s">
        <v>33</v>
      </c>
      <c r="C72" s="59"/>
      <c r="D72" s="59"/>
      <c r="E72" s="232">
        <v>4.08</v>
      </c>
      <c r="F72" s="206" t="s">
        <v>28</v>
      </c>
      <c r="G72" s="210"/>
      <c r="H72" s="210"/>
      <c r="I72" s="59"/>
      <c r="J72" s="59"/>
      <c r="K72" s="210"/>
      <c r="L72" s="210"/>
      <c r="M72" s="210"/>
      <c r="N72" s="210"/>
      <c r="O72" s="210"/>
      <c r="P72" s="59"/>
      <c r="Q72" s="59"/>
      <c r="R72" s="210"/>
      <c r="S72" s="210"/>
      <c r="T72" s="59"/>
      <c r="U72" s="59"/>
      <c r="V72" s="59"/>
      <c r="W72" s="59"/>
      <c r="X72" s="59"/>
      <c r="Y72" s="210"/>
      <c r="Z72" s="210"/>
      <c r="AA72" s="59"/>
      <c r="AB72" s="59"/>
      <c r="AC72" s="59"/>
      <c r="AD72" s="59"/>
      <c r="AE72" s="210"/>
      <c r="AF72" s="59"/>
      <c r="AG72" s="59"/>
      <c r="AH72" s="59"/>
      <c r="AI72" s="59"/>
      <c r="AJ72" s="59"/>
      <c r="AK72" s="59"/>
    </row>
    <row r="73" spans="2:37" x14ac:dyDescent="0.25">
      <c r="B73" s="258" t="s">
        <v>36</v>
      </c>
      <c r="C73" s="59"/>
      <c r="D73" s="59"/>
      <c r="E73" s="232">
        <v>3.84</v>
      </c>
      <c r="F73" s="206" t="s">
        <v>34</v>
      </c>
      <c r="G73" s="210"/>
      <c r="H73" s="210"/>
      <c r="I73" s="59"/>
      <c r="J73" s="59"/>
      <c r="K73" s="210"/>
      <c r="L73" s="210"/>
      <c r="M73" s="210"/>
      <c r="N73" s="210"/>
      <c r="O73" s="210"/>
      <c r="P73" s="59"/>
      <c r="Q73" s="59"/>
      <c r="R73" s="210"/>
      <c r="S73" s="210"/>
      <c r="T73" s="59"/>
      <c r="U73" s="59"/>
      <c r="V73" s="59"/>
      <c r="W73" s="59"/>
      <c r="X73" s="59"/>
      <c r="Y73" s="210"/>
      <c r="Z73" s="210"/>
      <c r="AA73" s="59"/>
      <c r="AB73" s="59"/>
      <c r="AC73" s="59"/>
      <c r="AD73" s="59"/>
      <c r="AE73" s="210"/>
      <c r="AF73" s="59"/>
      <c r="AG73" s="59"/>
      <c r="AH73" s="59"/>
      <c r="AI73" s="59"/>
      <c r="AJ73" s="59"/>
      <c r="AK73" s="59"/>
    </row>
    <row r="74" spans="2:37" x14ac:dyDescent="0.25">
      <c r="B74" s="206" t="s">
        <v>28</v>
      </c>
      <c r="C74" s="59"/>
      <c r="D74" s="59"/>
      <c r="E74" s="232">
        <v>3.7</v>
      </c>
      <c r="F74" s="258" t="s">
        <v>36</v>
      </c>
      <c r="G74" s="210"/>
      <c r="H74" s="210"/>
      <c r="I74" s="59"/>
      <c r="J74" s="59"/>
      <c r="K74" s="210"/>
      <c r="L74" s="210"/>
      <c r="M74" s="210"/>
      <c r="N74" s="210"/>
      <c r="O74" s="210"/>
      <c r="P74" s="59"/>
      <c r="Q74" s="59"/>
      <c r="R74" s="210"/>
      <c r="S74" s="210"/>
      <c r="T74" s="59"/>
      <c r="U74" s="59"/>
      <c r="V74" s="59"/>
      <c r="W74" s="59"/>
      <c r="X74" s="59"/>
      <c r="Y74" s="210"/>
      <c r="Z74" s="210"/>
      <c r="AA74" s="59"/>
      <c r="AB74" s="59"/>
      <c r="AC74" s="59"/>
      <c r="AD74" s="59"/>
      <c r="AE74" s="210"/>
      <c r="AF74" s="59"/>
      <c r="AG74" s="59"/>
      <c r="AH74" s="59"/>
      <c r="AI74" s="59"/>
      <c r="AJ74" s="59"/>
      <c r="AK74" s="59"/>
    </row>
    <row r="75" spans="2:37" x14ac:dyDescent="0.25">
      <c r="B75" s="206" t="s">
        <v>34</v>
      </c>
      <c r="C75" s="59"/>
      <c r="D75" s="59"/>
      <c r="E75" s="232">
        <v>3.6</v>
      </c>
      <c r="F75" s="258" t="s">
        <v>37</v>
      </c>
      <c r="G75" s="210"/>
      <c r="H75" s="210"/>
      <c r="I75" s="59"/>
      <c r="J75" s="59"/>
      <c r="K75" s="210"/>
      <c r="L75" s="210"/>
      <c r="M75" s="210"/>
      <c r="N75" s="210"/>
      <c r="O75" s="210"/>
      <c r="P75" s="59"/>
      <c r="Q75" s="59"/>
      <c r="R75" s="210"/>
      <c r="S75" s="210"/>
      <c r="T75" s="59"/>
      <c r="U75" s="59"/>
      <c r="V75" s="59"/>
      <c r="W75" s="59"/>
      <c r="X75" s="59"/>
      <c r="Y75" s="210"/>
      <c r="Z75" s="210"/>
      <c r="AA75" s="59"/>
      <c r="AB75" s="59"/>
      <c r="AC75" s="59"/>
      <c r="AD75" s="59"/>
      <c r="AE75" s="210"/>
      <c r="AF75" s="59"/>
      <c r="AG75" s="59"/>
      <c r="AH75" s="59"/>
      <c r="AI75" s="59"/>
      <c r="AJ75" s="59"/>
      <c r="AK75" s="59"/>
    </row>
    <row r="76" spans="2:37" x14ac:dyDescent="0.25">
      <c r="B76" s="206" t="s">
        <v>35</v>
      </c>
      <c r="C76" s="59"/>
      <c r="D76" s="59"/>
      <c r="E76" s="232">
        <v>3.56</v>
      </c>
      <c r="F76" s="206" t="s">
        <v>35</v>
      </c>
      <c r="G76" s="210"/>
      <c r="H76" s="210"/>
      <c r="I76" s="59"/>
      <c r="J76" s="59"/>
      <c r="K76" s="210"/>
      <c r="L76" s="210"/>
      <c r="M76" s="210"/>
      <c r="N76" s="210"/>
      <c r="O76" s="210"/>
      <c r="P76" s="59"/>
      <c r="Q76" s="59"/>
      <c r="R76" s="210"/>
      <c r="S76" s="210"/>
      <c r="T76" s="59"/>
      <c r="U76" s="59"/>
      <c r="V76" s="59"/>
      <c r="W76" s="59"/>
      <c r="X76" s="59"/>
      <c r="Y76" s="210"/>
      <c r="Z76" s="210"/>
      <c r="AA76" s="59"/>
      <c r="AB76" s="59"/>
      <c r="AC76" s="59"/>
      <c r="AD76" s="59"/>
      <c r="AE76" s="210"/>
      <c r="AF76" s="59"/>
      <c r="AG76" s="59"/>
      <c r="AH76" s="59"/>
      <c r="AI76" s="59"/>
      <c r="AJ76" s="59"/>
      <c r="AK76" s="59"/>
    </row>
    <row r="77" spans="2:37" x14ac:dyDescent="0.25">
      <c r="B77" s="59"/>
      <c r="C77" s="59"/>
      <c r="D77" s="59"/>
      <c r="E77" s="59"/>
      <c r="F77" s="59"/>
      <c r="G77" s="210"/>
      <c r="H77" s="210"/>
      <c r="I77" s="59"/>
      <c r="J77" s="59"/>
      <c r="K77" s="210" t="s">
        <v>186</v>
      </c>
      <c r="L77" s="210" t="s">
        <v>187</v>
      </c>
      <c r="M77" s="210"/>
      <c r="N77" s="210"/>
      <c r="O77" s="210"/>
      <c r="P77" s="59"/>
      <c r="Q77" s="59"/>
      <c r="R77" s="210"/>
      <c r="S77" s="210"/>
      <c r="T77" s="59"/>
      <c r="U77" s="59"/>
      <c r="V77" s="59"/>
      <c r="W77" s="59"/>
      <c r="X77" s="59"/>
      <c r="Y77" s="210"/>
      <c r="Z77" s="210"/>
      <c r="AA77" s="59"/>
      <c r="AB77" s="59"/>
      <c r="AC77" s="59"/>
      <c r="AD77" s="59"/>
      <c r="AE77" s="210"/>
      <c r="AF77" s="59"/>
      <c r="AG77" s="59"/>
      <c r="AH77" s="59"/>
      <c r="AI77" s="59"/>
      <c r="AJ77" s="59"/>
      <c r="AK77" s="59"/>
    </row>
    <row r="78" spans="2:37" x14ac:dyDescent="0.25">
      <c r="B78" s="227">
        <v>28</v>
      </c>
      <c r="C78" s="227"/>
      <c r="D78" s="227"/>
      <c r="E78" s="217">
        <v>780</v>
      </c>
      <c r="F78" s="59"/>
      <c r="G78" s="210"/>
      <c r="H78" s="210"/>
      <c r="I78" s="59"/>
      <c r="J78" s="59">
        <v>402</v>
      </c>
      <c r="K78" s="210">
        <v>222</v>
      </c>
      <c r="L78" s="210">
        <v>180</v>
      </c>
      <c r="M78" s="210"/>
      <c r="N78" s="210"/>
      <c r="O78" s="210"/>
      <c r="P78" s="59"/>
      <c r="Q78" s="59"/>
      <c r="R78" s="210"/>
      <c r="S78" s="210"/>
      <c r="T78" s="59"/>
      <c r="U78" s="59"/>
      <c r="V78" s="59"/>
      <c r="W78" s="59"/>
      <c r="X78" s="59"/>
      <c r="Y78" s="210"/>
      <c r="Z78" s="210"/>
      <c r="AA78" s="59"/>
      <c r="AB78" s="59"/>
      <c r="AC78" s="59"/>
      <c r="AD78" s="59"/>
      <c r="AE78" s="210"/>
      <c r="AF78" s="59"/>
      <c r="AG78" s="59"/>
      <c r="AH78" s="59"/>
      <c r="AI78" s="59"/>
      <c r="AJ78" s="59"/>
      <c r="AK78" s="59"/>
    </row>
    <row r="79" spans="2:37" x14ac:dyDescent="0.25">
      <c r="B79" s="227">
        <v>26</v>
      </c>
      <c r="C79" s="227"/>
      <c r="D79" s="227"/>
      <c r="E79" s="217">
        <v>199</v>
      </c>
      <c r="F79" s="59"/>
      <c r="G79" s="210"/>
      <c r="H79" s="210"/>
      <c r="I79" s="59"/>
      <c r="J79" s="59"/>
      <c r="K79" s="259">
        <v>0.55000000000000004</v>
      </c>
      <c r="L79" s="259">
        <v>0.45</v>
      </c>
      <c r="M79" s="210"/>
      <c r="N79" s="210"/>
      <c r="O79" s="210"/>
      <c r="P79" s="59"/>
      <c r="Q79" s="59"/>
      <c r="R79" s="210"/>
      <c r="S79" s="210"/>
      <c r="T79" s="59"/>
      <c r="U79" s="59"/>
      <c r="V79" s="59"/>
      <c r="W79" s="59"/>
      <c r="X79" s="59"/>
      <c r="Y79" s="210"/>
      <c r="Z79" s="210"/>
      <c r="AA79" s="59"/>
      <c r="AB79" s="59"/>
      <c r="AC79" s="59"/>
      <c r="AD79" s="59"/>
      <c r="AE79" s="210"/>
      <c r="AF79" s="59"/>
      <c r="AG79" s="59"/>
      <c r="AH79" s="59"/>
      <c r="AI79" s="59"/>
      <c r="AJ79" s="59"/>
      <c r="AK79" s="59"/>
    </row>
    <row r="80" spans="2:37" x14ac:dyDescent="0.25">
      <c r="B80" s="227">
        <v>28</v>
      </c>
      <c r="C80" s="227"/>
      <c r="D80" s="227"/>
      <c r="E80" s="217">
        <v>766</v>
      </c>
      <c r="F80" s="59"/>
      <c r="G80" s="210"/>
      <c r="H80" s="210"/>
      <c r="I80" s="59"/>
      <c r="J80" s="59"/>
      <c r="K80" s="210"/>
      <c r="L80" s="210"/>
      <c r="M80" s="210"/>
      <c r="N80" s="210"/>
      <c r="O80" s="210"/>
      <c r="P80" s="59"/>
      <c r="Q80" s="59"/>
      <c r="R80" s="210"/>
      <c r="S80" s="210"/>
      <c r="T80" s="59"/>
      <c r="U80" s="59"/>
      <c r="V80" s="59"/>
      <c r="W80" s="59"/>
      <c r="X80" s="59"/>
      <c r="Y80" s="210"/>
      <c r="Z80" s="210"/>
      <c r="AA80" s="59"/>
      <c r="AB80" s="59"/>
      <c r="AC80" s="59"/>
      <c r="AD80" s="59"/>
      <c r="AE80" s="210"/>
      <c r="AF80" s="59"/>
      <c r="AG80" s="59"/>
      <c r="AH80" s="59"/>
      <c r="AI80" s="59"/>
      <c r="AJ80" s="59"/>
      <c r="AK80" s="59"/>
    </row>
    <row r="81" spans="2:37" x14ac:dyDescent="0.25">
      <c r="B81" s="227">
        <v>26</v>
      </c>
      <c r="C81" s="227"/>
      <c r="D81" s="227"/>
      <c r="E81" s="217">
        <v>522</v>
      </c>
      <c r="F81" s="59"/>
      <c r="G81" s="210"/>
      <c r="H81" s="210"/>
      <c r="I81" s="59"/>
      <c r="J81" s="59"/>
      <c r="K81" s="210"/>
      <c r="L81" s="210"/>
      <c r="M81" s="210"/>
      <c r="N81" s="210"/>
      <c r="O81" s="210"/>
      <c r="P81" s="59"/>
      <c r="Q81" s="59"/>
      <c r="R81" s="210"/>
      <c r="S81" s="210"/>
      <c r="T81" s="59"/>
      <c r="U81" s="59"/>
      <c r="V81" s="59"/>
      <c r="W81" s="59"/>
      <c r="X81" s="59"/>
      <c r="Y81" s="210"/>
      <c r="Z81" s="210"/>
      <c r="AA81" s="59"/>
      <c r="AB81" s="59"/>
      <c r="AC81" s="59"/>
      <c r="AD81" s="59"/>
      <c r="AE81" s="210"/>
      <c r="AF81" s="59"/>
      <c r="AG81" s="59"/>
      <c r="AH81" s="59"/>
      <c r="AI81" s="59"/>
      <c r="AJ81" s="59"/>
      <c r="AK81" s="59"/>
    </row>
    <row r="82" spans="2:37" x14ac:dyDescent="0.25">
      <c r="B82" s="260">
        <v>29</v>
      </c>
      <c r="C82" s="260"/>
      <c r="D82" s="260"/>
      <c r="E82" s="260">
        <v>497</v>
      </c>
      <c r="F82" s="59"/>
      <c r="G82" s="210"/>
      <c r="H82" s="210"/>
      <c r="I82" s="59"/>
      <c r="J82" s="59"/>
      <c r="K82" s="210"/>
      <c r="L82" s="210"/>
      <c r="M82" s="210"/>
      <c r="N82" s="210"/>
      <c r="O82" s="210"/>
      <c r="P82" s="59"/>
      <c r="Q82" s="59"/>
      <c r="R82" s="210"/>
      <c r="S82" s="210"/>
      <c r="T82" s="59"/>
      <c r="U82" s="59"/>
      <c r="V82" s="59"/>
      <c r="W82" s="59"/>
      <c r="X82" s="59"/>
      <c r="Y82" s="210"/>
      <c r="Z82" s="210"/>
      <c r="AA82" s="59"/>
      <c r="AB82" s="59"/>
      <c r="AC82" s="59"/>
      <c r="AD82" s="59"/>
      <c r="AE82" s="210"/>
      <c r="AF82" s="59"/>
      <c r="AG82" s="59"/>
      <c r="AH82" s="59"/>
      <c r="AI82" s="59"/>
      <c r="AJ82" s="59"/>
      <c r="AK82" s="59"/>
    </row>
    <row r="83" spans="2:37" x14ac:dyDescent="0.25">
      <c r="B83" s="260">
        <v>28</v>
      </c>
      <c r="C83" s="260"/>
      <c r="D83" s="260"/>
      <c r="E83" s="260">
        <v>497</v>
      </c>
      <c r="F83" s="59"/>
      <c r="G83" s="210"/>
      <c r="H83" s="210"/>
      <c r="I83" s="59"/>
      <c r="J83" s="59"/>
      <c r="K83" s="210"/>
      <c r="L83" s="210"/>
      <c r="M83" s="210"/>
      <c r="N83" s="210"/>
      <c r="O83" s="210"/>
      <c r="P83" s="59"/>
      <c r="Q83" s="59"/>
      <c r="R83" s="210"/>
      <c r="S83" s="210"/>
      <c r="T83" s="59"/>
      <c r="U83" s="59"/>
      <c r="V83" s="59"/>
      <c r="W83" s="59"/>
      <c r="X83" s="59"/>
      <c r="Y83" s="210"/>
      <c r="Z83" s="210"/>
      <c r="AA83" s="59"/>
      <c r="AB83" s="59"/>
      <c r="AC83" s="59"/>
      <c r="AD83" s="59"/>
      <c r="AE83" s="210"/>
      <c r="AF83" s="59"/>
      <c r="AG83" s="59"/>
      <c r="AH83" s="59"/>
      <c r="AI83" s="59"/>
      <c r="AJ83" s="59"/>
      <c r="AK83" s="59"/>
    </row>
    <row r="84" spans="2:37" x14ac:dyDescent="0.25">
      <c r="B84" s="260">
        <v>27</v>
      </c>
      <c r="C84" s="260"/>
      <c r="D84" s="260"/>
      <c r="E84" s="260">
        <v>850</v>
      </c>
      <c r="F84" s="59"/>
      <c r="G84" s="210"/>
      <c r="H84" s="210"/>
      <c r="I84" s="59"/>
      <c r="J84" s="59"/>
      <c r="K84" s="210"/>
      <c r="L84" s="210"/>
      <c r="M84" s="210"/>
      <c r="N84" s="210"/>
      <c r="O84" s="210"/>
      <c r="P84" s="59"/>
      <c r="Q84" s="59"/>
      <c r="R84" s="210"/>
      <c r="S84" s="210"/>
      <c r="T84" s="59"/>
      <c r="U84" s="59"/>
      <c r="V84" s="59"/>
      <c r="W84" s="59"/>
      <c r="X84" s="59"/>
      <c r="Y84" s="210"/>
      <c r="Z84" s="210"/>
      <c r="AA84" s="59"/>
      <c r="AB84" s="59"/>
      <c r="AC84" s="59"/>
      <c r="AD84" s="59"/>
      <c r="AE84" s="210"/>
      <c r="AF84" s="59"/>
      <c r="AG84" s="59"/>
      <c r="AH84" s="59"/>
      <c r="AI84" s="59"/>
      <c r="AJ84" s="59"/>
      <c r="AK84" s="59"/>
    </row>
    <row r="85" spans="2:37" x14ac:dyDescent="0.25">
      <c r="B85" s="260">
        <v>29</v>
      </c>
      <c r="C85" s="260"/>
      <c r="D85" s="260"/>
      <c r="E85" s="261">
        <v>707</v>
      </c>
      <c r="F85" s="59"/>
      <c r="G85" s="210"/>
      <c r="H85" s="210"/>
      <c r="I85" s="59"/>
      <c r="J85" s="59"/>
      <c r="K85" s="210"/>
      <c r="L85" s="210"/>
      <c r="M85" s="210"/>
      <c r="N85" s="210"/>
      <c r="O85" s="210"/>
      <c r="P85" s="59"/>
      <c r="Q85" s="59"/>
      <c r="R85" s="210"/>
      <c r="S85" s="210"/>
      <c r="T85" s="59"/>
      <c r="U85" s="59"/>
      <c r="V85" s="59"/>
      <c r="W85" s="59"/>
      <c r="X85" s="59"/>
      <c r="Y85" s="210"/>
      <c r="Z85" s="210"/>
      <c r="AA85" s="59"/>
      <c r="AB85" s="59"/>
      <c r="AC85" s="59"/>
      <c r="AD85" s="59"/>
      <c r="AE85" s="210"/>
      <c r="AF85" s="59"/>
      <c r="AG85" s="59"/>
      <c r="AH85" s="59"/>
      <c r="AI85" s="59"/>
      <c r="AJ85" s="59"/>
      <c r="AK85" s="59"/>
    </row>
    <row r="86" spans="2:37" x14ac:dyDescent="0.25">
      <c r="B86" s="260">
        <v>22</v>
      </c>
      <c r="C86" s="260"/>
      <c r="D86" s="260"/>
      <c r="E86" s="262">
        <v>422</v>
      </c>
      <c r="F86" s="59"/>
      <c r="G86" s="210"/>
      <c r="H86" s="210"/>
      <c r="I86" s="59"/>
      <c r="J86" s="59"/>
      <c r="K86" s="210"/>
      <c r="L86" s="210"/>
      <c r="M86" s="210"/>
      <c r="N86" s="210"/>
      <c r="O86" s="210"/>
      <c r="P86" s="59"/>
      <c r="Q86" s="59"/>
      <c r="R86" s="210"/>
      <c r="S86" s="210"/>
      <c r="T86" s="59"/>
      <c r="U86" s="59"/>
      <c r="V86" s="59"/>
      <c r="W86" s="59"/>
      <c r="X86" s="59"/>
      <c r="Y86" s="210"/>
      <c r="Z86" s="210"/>
      <c r="AA86" s="59"/>
      <c r="AB86" s="59"/>
      <c r="AC86" s="59"/>
      <c r="AD86" s="59"/>
      <c r="AE86" s="210"/>
      <c r="AF86" s="59"/>
      <c r="AG86" s="59"/>
      <c r="AH86" s="59"/>
      <c r="AI86" s="59"/>
      <c r="AJ86" s="59"/>
      <c r="AK86" s="59"/>
    </row>
    <row r="87" spans="2:37" x14ac:dyDescent="0.25">
      <c r="B87" s="260">
        <v>23</v>
      </c>
      <c r="C87" s="260"/>
      <c r="D87" s="260"/>
      <c r="E87" s="262">
        <v>1002</v>
      </c>
      <c r="F87" s="59"/>
      <c r="G87" s="210"/>
      <c r="H87" s="210"/>
      <c r="I87" s="59"/>
      <c r="J87" s="59"/>
      <c r="K87" s="210"/>
      <c r="L87" s="210"/>
      <c r="M87" s="210"/>
      <c r="N87" s="210"/>
      <c r="O87" s="210"/>
      <c r="P87" s="59"/>
      <c r="Q87" s="59"/>
      <c r="R87" s="210"/>
      <c r="S87" s="210"/>
      <c r="T87" s="59"/>
      <c r="U87" s="59"/>
      <c r="V87" s="59"/>
      <c r="W87" s="59"/>
      <c r="X87" s="59"/>
      <c r="Y87" s="210"/>
      <c r="Z87" s="210"/>
      <c r="AA87" s="59"/>
      <c r="AB87" s="59"/>
      <c r="AC87" s="59"/>
      <c r="AD87" s="59"/>
      <c r="AE87" s="210"/>
      <c r="AF87" s="59"/>
      <c r="AG87" s="59"/>
      <c r="AH87" s="59"/>
      <c r="AI87" s="59"/>
      <c r="AJ87" s="59"/>
      <c r="AK87" s="59"/>
    </row>
    <row r="88" spans="2:37" x14ac:dyDescent="0.25">
      <c r="B88" s="260">
        <v>26</v>
      </c>
      <c r="C88" s="260"/>
      <c r="D88" s="260"/>
      <c r="E88" s="260">
        <v>781</v>
      </c>
      <c r="F88" s="59"/>
      <c r="G88" s="210"/>
      <c r="H88" s="210"/>
      <c r="I88" s="59"/>
      <c r="J88" s="59"/>
      <c r="K88" s="210"/>
      <c r="L88" s="210"/>
      <c r="M88" s="210"/>
      <c r="N88" s="210"/>
      <c r="O88" s="210"/>
      <c r="P88" s="59"/>
      <c r="Q88" s="59"/>
      <c r="R88" s="210"/>
      <c r="S88" s="210"/>
      <c r="T88" s="59"/>
      <c r="U88" s="59"/>
      <c r="V88" s="59"/>
      <c r="W88" s="59"/>
      <c r="X88" s="59"/>
      <c r="Y88" s="210"/>
      <c r="Z88" s="210"/>
      <c r="AA88" s="59"/>
      <c r="AB88" s="59"/>
      <c r="AC88" s="59"/>
      <c r="AD88" s="59"/>
      <c r="AE88" s="210"/>
      <c r="AF88" s="59"/>
      <c r="AG88" s="59"/>
      <c r="AH88" s="59"/>
      <c r="AI88" s="59"/>
      <c r="AJ88" s="59"/>
      <c r="AK88" s="59"/>
    </row>
    <row r="89" spans="2:37" x14ac:dyDescent="0.25">
      <c r="B89" s="260">
        <v>27</v>
      </c>
      <c r="C89" s="260"/>
      <c r="D89" s="260"/>
      <c r="E89" s="260">
        <v>932</v>
      </c>
      <c r="F89" s="59"/>
      <c r="G89" s="210"/>
      <c r="H89" s="210"/>
      <c r="I89" s="59"/>
      <c r="J89" s="59"/>
      <c r="K89" s="210"/>
      <c r="L89" s="207" t="s">
        <v>24</v>
      </c>
      <c r="M89" s="11">
        <v>4.8</v>
      </c>
      <c r="N89" s="210"/>
      <c r="O89" s="210"/>
      <c r="P89" s="59"/>
      <c r="Q89" s="59"/>
      <c r="R89" s="210"/>
      <c r="S89" s="210"/>
      <c r="T89" s="59"/>
      <c r="U89" s="59"/>
      <c r="V89" s="59"/>
      <c r="W89" s="59"/>
      <c r="X89" s="59"/>
      <c r="Y89" s="210"/>
      <c r="Z89" s="210"/>
      <c r="AA89" s="59"/>
      <c r="AB89" s="59"/>
      <c r="AC89" s="59"/>
      <c r="AD89" s="59"/>
      <c r="AE89" s="210"/>
      <c r="AF89" s="59"/>
      <c r="AG89" s="59"/>
      <c r="AH89" s="59"/>
      <c r="AI89" s="59"/>
      <c r="AJ89" s="59"/>
      <c r="AK89" s="59"/>
    </row>
    <row r="90" spans="2:37" x14ac:dyDescent="0.25">
      <c r="B90" s="260">
        <v>26</v>
      </c>
      <c r="C90" s="260"/>
      <c r="D90" s="260"/>
      <c r="E90" s="260">
        <v>1066</v>
      </c>
      <c r="F90" s="59"/>
      <c r="G90" s="210"/>
      <c r="H90" s="210"/>
      <c r="I90" s="59"/>
      <c r="J90" s="59"/>
      <c r="K90" s="210"/>
      <c r="L90" s="207" t="s">
        <v>25</v>
      </c>
      <c r="M90" s="11">
        <v>4.6555555555555559</v>
      </c>
      <c r="N90" s="210"/>
      <c r="O90" s="210"/>
      <c r="P90" s="59"/>
      <c r="Q90" s="59"/>
      <c r="R90" s="210"/>
      <c r="S90" s="210"/>
      <c r="T90" s="59"/>
      <c r="U90" s="59"/>
      <c r="V90" s="59"/>
      <c r="W90" s="59"/>
      <c r="X90" s="59"/>
      <c r="Y90" s="210"/>
      <c r="Z90" s="210"/>
      <c r="AA90" s="59"/>
      <c r="AB90" s="59"/>
      <c r="AC90" s="59"/>
      <c r="AD90" s="59"/>
      <c r="AE90" s="210"/>
      <c r="AF90" s="59"/>
      <c r="AG90" s="59"/>
      <c r="AH90" s="59"/>
      <c r="AI90" s="59"/>
      <c r="AJ90" s="59"/>
      <c r="AK90" s="59"/>
    </row>
    <row r="91" spans="2:37" x14ac:dyDescent="0.25">
      <c r="B91" s="260">
        <v>17</v>
      </c>
      <c r="C91" s="260"/>
      <c r="D91" s="260"/>
      <c r="E91" s="260">
        <v>1008</v>
      </c>
      <c r="F91" s="59"/>
      <c r="G91" s="210"/>
      <c r="H91" s="210"/>
      <c r="I91" s="59"/>
      <c r="J91" s="59"/>
      <c r="K91" s="210"/>
      <c r="L91" s="206" t="s">
        <v>27</v>
      </c>
      <c r="M91" s="11">
        <v>4.6433333333333335</v>
      </c>
      <c r="N91" s="210"/>
      <c r="O91" s="210"/>
      <c r="P91" s="59"/>
      <c r="Q91" s="59"/>
      <c r="R91" s="210"/>
      <c r="S91" s="210"/>
      <c r="T91" s="59"/>
      <c r="U91" s="59"/>
      <c r="V91" s="59"/>
      <c r="W91" s="59"/>
      <c r="X91" s="59"/>
      <c r="Y91" s="210"/>
      <c r="Z91" s="210"/>
      <c r="AA91" s="59"/>
      <c r="AB91" s="59"/>
      <c r="AC91" s="59"/>
      <c r="AD91" s="59"/>
      <c r="AE91" s="210"/>
      <c r="AF91" s="59"/>
      <c r="AG91" s="59"/>
      <c r="AH91" s="59"/>
      <c r="AI91" s="59"/>
      <c r="AJ91" s="59"/>
      <c r="AK91" s="59"/>
    </row>
    <row r="92" spans="2:37" x14ac:dyDescent="0.25">
      <c r="B92" s="260">
        <v>20</v>
      </c>
      <c r="C92" s="260"/>
      <c r="D92" s="260"/>
      <c r="E92" s="260">
        <v>1053</v>
      </c>
      <c r="F92" s="59"/>
      <c r="G92" s="210"/>
      <c r="H92" s="210"/>
      <c r="I92" s="59"/>
      <c r="J92" s="59"/>
      <c r="K92" s="210"/>
      <c r="L92" s="206" t="s">
        <v>29</v>
      </c>
      <c r="M92" s="11">
        <v>4.5910000000000002</v>
      </c>
      <c r="N92" s="210"/>
      <c r="O92" s="210"/>
      <c r="P92" s="59"/>
      <c r="Q92" s="59"/>
      <c r="R92" s="210"/>
      <c r="S92" s="210"/>
      <c r="T92" s="59"/>
      <c r="U92" s="59"/>
      <c r="V92" s="59"/>
      <c r="W92" s="59"/>
      <c r="X92" s="59"/>
      <c r="Y92" s="210"/>
      <c r="Z92" s="210"/>
      <c r="AA92" s="59"/>
      <c r="AB92" s="59"/>
      <c r="AC92" s="59"/>
      <c r="AD92" s="59"/>
      <c r="AE92" s="210"/>
      <c r="AF92" s="59"/>
      <c r="AG92" s="59"/>
      <c r="AH92" s="59"/>
      <c r="AI92" s="59"/>
      <c r="AJ92" s="59"/>
      <c r="AK92" s="59"/>
    </row>
    <row r="93" spans="2:37" x14ac:dyDescent="0.25">
      <c r="B93" s="260">
        <v>20</v>
      </c>
      <c r="C93" s="260"/>
      <c r="D93" s="260"/>
      <c r="E93" s="262">
        <v>1142</v>
      </c>
      <c r="F93" s="59"/>
      <c r="G93" s="210"/>
      <c r="H93" s="210"/>
      <c r="I93" s="59"/>
      <c r="J93" s="59"/>
      <c r="K93" s="210"/>
      <c r="L93" s="206" t="s">
        <v>26</v>
      </c>
      <c r="M93" s="11">
        <v>4.5888888888888895</v>
      </c>
      <c r="N93" s="210"/>
      <c r="O93" s="210"/>
      <c r="P93" s="59"/>
      <c r="Q93" s="59"/>
      <c r="R93" s="210"/>
      <c r="S93" s="210"/>
      <c r="T93" s="59"/>
      <c r="U93" s="59"/>
      <c r="V93" s="59"/>
      <c r="W93" s="59"/>
      <c r="X93" s="59"/>
      <c r="Y93" s="210"/>
      <c r="Z93" s="210"/>
      <c r="AA93" s="59"/>
      <c r="AB93" s="59"/>
      <c r="AC93" s="59"/>
      <c r="AD93" s="59"/>
      <c r="AE93" s="210"/>
      <c r="AF93" s="59"/>
      <c r="AG93" s="59"/>
      <c r="AH93" s="59"/>
      <c r="AI93" s="59"/>
      <c r="AJ93" s="59"/>
      <c r="AK93" s="59"/>
    </row>
    <row r="94" spans="2:37" x14ac:dyDescent="0.25">
      <c r="B94" s="59"/>
      <c r="C94" s="59"/>
      <c r="D94" s="59"/>
      <c r="E94" s="59"/>
      <c r="F94" s="59"/>
      <c r="G94" s="210"/>
      <c r="H94" s="210"/>
      <c r="I94" s="59"/>
      <c r="J94" s="59"/>
      <c r="K94" s="210"/>
      <c r="L94" s="206" t="s">
        <v>28</v>
      </c>
      <c r="M94" s="11">
        <v>4.4888888888888889</v>
      </c>
      <c r="N94" s="210"/>
      <c r="O94" s="210"/>
      <c r="P94" s="59"/>
      <c r="Q94" s="59"/>
      <c r="R94" s="210"/>
      <c r="S94" s="210"/>
      <c r="T94" s="59"/>
      <c r="U94" s="59"/>
      <c r="V94" s="59"/>
      <c r="W94" s="59"/>
      <c r="X94" s="59"/>
      <c r="Y94" s="210"/>
      <c r="Z94" s="210"/>
      <c r="AA94" s="59"/>
      <c r="AB94" s="59"/>
      <c r="AC94" s="59"/>
      <c r="AD94" s="59"/>
      <c r="AE94" s="210"/>
      <c r="AF94" s="59"/>
      <c r="AG94" s="59"/>
      <c r="AH94" s="59"/>
      <c r="AI94" s="59"/>
      <c r="AJ94" s="59"/>
      <c r="AK94" s="59"/>
    </row>
    <row r="95" spans="2:37" x14ac:dyDescent="0.25">
      <c r="B95" s="59"/>
      <c r="C95" s="59"/>
      <c r="D95" s="59"/>
      <c r="E95" s="59"/>
      <c r="F95" s="59"/>
      <c r="G95" s="210"/>
      <c r="H95" s="210"/>
      <c r="I95" s="59"/>
      <c r="J95" s="59"/>
      <c r="K95" s="210"/>
      <c r="L95" s="206" t="s">
        <v>30</v>
      </c>
      <c r="M95" s="11">
        <v>4.4838461538461534</v>
      </c>
      <c r="N95" s="210"/>
      <c r="O95" s="210"/>
      <c r="P95" s="59"/>
      <c r="Q95" s="59"/>
      <c r="R95" s="210"/>
      <c r="S95" s="210"/>
      <c r="T95" s="59"/>
      <c r="U95" s="59"/>
      <c r="V95" s="59"/>
      <c r="W95" s="59"/>
      <c r="X95" s="59"/>
      <c r="Y95" s="210"/>
      <c r="Z95" s="210"/>
      <c r="AA95" s="59"/>
      <c r="AB95" s="59"/>
      <c r="AC95" s="59"/>
      <c r="AD95" s="59"/>
      <c r="AE95" s="210"/>
      <c r="AF95" s="59"/>
      <c r="AG95" s="59"/>
      <c r="AH95" s="59"/>
      <c r="AI95" s="59"/>
      <c r="AJ95" s="59"/>
      <c r="AK95" s="59"/>
    </row>
    <row r="96" spans="2:37" x14ac:dyDescent="0.25">
      <c r="B96" s="59"/>
      <c r="C96" s="59"/>
      <c r="D96" s="59"/>
      <c r="E96" s="59"/>
      <c r="F96" s="59"/>
      <c r="G96" s="210"/>
      <c r="H96" s="210"/>
      <c r="I96" s="59"/>
      <c r="J96" s="59"/>
      <c r="K96" s="210"/>
      <c r="L96" s="206" t="s">
        <v>32</v>
      </c>
      <c r="M96" s="11">
        <v>4.4016666666666664</v>
      </c>
      <c r="N96" s="210"/>
      <c r="O96" s="210"/>
      <c r="P96" s="59"/>
      <c r="Q96" s="59"/>
      <c r="R96" s="210"/>
      <c r="S96" s="210"/>
      <c r="T96" s="59"/>
      <c r="U96" s="59"/>
      <c r="V96" s="59"/>
      <c r="W96" s="59"/>
      <c r="X96" s="59"/>
      <c r="Y96" s="210"/>
      <c r="Z96" s="210"/>
      <c r="AA96" s="59"/>
      <c r="AB96" s="59"/>
      <c r="AC96" s="59"/>
      <c r="AD96" s="59"/>
      <c r="AE96" s="210"/>
      <c r="AF96" s="59"/>
      <c r="AG96" s="59"/>
      <c r="AH96" s="59"/>
      <c r="AI96" s="59"/>
      <c r="AJ96" s="59"/>
      <c r="AK96" s="59"/>
    </row>
    <row r="97" spans="2:37" x14ac:dyDescent="0.25">
      <c r="B97" s="59"/>
      <c r="C97" s="59"/>
      <c r="D97" s="59"/>
      <c r="E97" s="59"/>
      <c r="F97" s="59"/>
      <c r="G97" s="210"/>
      <c r="H97" s="210"/>
      <c r="I97" s="59"/>
      <c r="J97" s="59"/>
      <c r="K97" s="210"/>
      <c r="L97" s="206" t="s">
        <v>33</v>
      </c>
      <c r="M97" s="11">
        <v>4.3641666666666667</v>
      </c>
      <c r="N97" s="210"/>
      <c r="O97" s="210"/>
      <c r="P97" s="59"/>
      <c r="Q97" s="59"/>
      <c r="R97" s="210"/>
      <c r="S97" s="210"/>
      <c r="T97" s="59"/>
      <c r="U97" s="59"/>
      <c r="V97" s="59"/>
      <c r="W97" s="59"/>
      <c r="X97" s="59"/>
      <c r="Y97" s="210"/>
      <c r="Z97" s="210"/>
      <c r="AA97" s="59"/>
      <c r="AB97" s="59"/>
      <c r="AC97" s="59"/>
      <c r="AD97" s="59"/>
      <c r="AE97" s="210"/>
      <c r="AF97" s="59"/>
      <c r="AG97" s="59"/>
      <c r="AH97" s="59"/>
      <c r="AI97" s="59"/>
      <c r="AJ97" s="59"/>
      <c r="AK97" s="59"/>
    </row>
    <row r="98" spans="2:37" x14ac:dyDescent="0.25">
      <c r="B98" s="59"/>
      <c r="C98" s="59"/>
      <c r="D98" s="59"/>
      <c r="E98" s="59"/>
      <c r="F98" s="59"/>
      <c r="G98" s="210"/>
      <c r="H98" s="210"/>
      <c r="I98" s="59"/>
      <c r="J98" s="59"/>
      <c r="K98" s="210"/>
      <c r="L98" s="206" t="s">
        <v>31</v>
      </c>
      <c r="M98" s="11">
        <v>4.1961538461538463</v>
      </c>
      <c r="N98" s="210"/>
      <c r="O98" s="210"/>
      <c r="P98" s="59"/>
      <c r="Q98" s="59"/>
      <c r="R98" s="210"/>
      <c r="S98" s="210"/>
      <c r="T98" s="59"/>
      <c r="U98" s="59"/>
      <c r="V98" s="59"/>
      <c r="W98" s="59"/>
      <c r="X98" s="59"/>
      <c r="Y98" s="210"/>
      <c r="Z98" s="210"/>
      <c r="AA98" s="59"/>
      <c r="AB98" s="59"/>
      <c r="AC98" s="59"/>
      <c r="AD98" s="59"/>
      <c r="AE98" s="210"/>
      <c r="AF98" s="59"/>
      <c r="AG98" s="59"/>
      <c r="AH98" s="59"/>
      <c r="AI98" s="59"/>
      <c r="AJ98" s="59"/>
      <c r="AK98" s="59"/>
    </row>
    <row r="99" spans="2:37" x14ac:dyDescent="0.25">
      <c r="B99" s="59"/>
      <c r="C99" s="59"/>
      <c r="D99" s="59"/>
      <c r="E99" s="59"/>
      <c r="F99" s="59"/>
      <c r="G99" s="210"/>
      <c r="H99" s="210"/>
      <c r="I99" s="59"/>
      <c r="J99" s="59"/>
      <c r="K99" s="210"/>
      <c r="L99" s="258" t="s">
        <v>36</v>
      </c>
      <c r="M99" s="11">
        <v>4.012142857142857</v>
      </c>
      <c r="N99" s="210"/>
      <c r="O99" s="210"/>
      <c r="P99" s="59"/>
      <c r="Q99" s="59"/>
      <c r="R99" s="210"/>
      <c r="S99" s="210"/>
      <c r="T99" s="59"/>
      <c r="U99" s="59"/>
      <c r="V99" s="59"/>
      <c r="W99" s="59"/>
      <c r="X99" s="59"/>
      <c r="Y99" s="210"/>
      <c r="Z99" s="210"/>
      <c r="AA99" s="59"/>
      <c r="AB99" s="59"/>
      <c r="AC99" s="59"/>
      <c r="AD99" s="59"/>
      <c r="AE99" s="210"/>
      <c r="AF99" s="59"/>
      <c r="AG99" s="59"/>
      <c r="AH99" s="59"/>
      <c r="AI99" s="59"/>
      <c r="AJ99" s="59"/>
      <c r="AK99" s="59"/>
    </row>
    <row r="100" spans="2:37" x14ac:dyDescent="0.25">
      <c r="B100" s="59"/>
      <c r="C100" s="59"/>
      <c r="D100" s="59"/>
      <c r="E100" s="59"/>
      <c r="F100" s="59"/>
      <c r="G100" s="210"/>
      <c r="H100" s="210"/>
      <c r="I100" s="59"/>
      <c r="J100" s="59"/>
      <c r="K100" s="210"/>
      <c r="L100" s="206" t="s">
        <v>34</v>
      </c>
      <c r="M100" s="11">
        <v>3.9066666666666663</v>
      </c>
      <c r="N100" s="210"/>
      <c r="O100" s="210"/>
      <c r="P100" s="59"/>
      <c r="Q100" s="59"/>
      <c r="R100" s="210"/>
      <c r="S100" s="210"/>
      <c r="T100" s="59"/>
      <c r="U100" s="59"/>
      <c r="V100" s="59"/>
      <c r="W100" s="59"/>
      <c r="X100" s="59"/>
      <c r="Y100" s="210"/>
      <c r="Z100" s="210"/>
      <c r="AA100" s="59"/>
      <c r="AB100" s="59"/>
      <c r="AC100" s="59"/>
      <c r="AD100" s="59"/>
      <c r="AE100" s="210"/>
      <c r="AF100" s="59"/>
      <c r="AG100" s="59"/>
      <c r="AH100" s="59"/>
      <c r="AI100" s="59"/>
      <c r="AJ100" s="59"/>
      <c r="AK100" s="59"/>
    </row>
    <row r="101" spans="2:37" x14ac:dyDescent="0.25">
      <c r="B101" s="59"/>
      <c r="C101" s="59"/>
      <c r="D101" s="59"/>
      <c r="E101" s="59"/>
      <c r="F101" s="59"/>
      <c r="G101" s="210"/>
      <c r="H101" s="210"/>
      <c r="I101" s="59"/>
      <c r="J101" s="59"/>
      <c r="K101" s="210"/>
      <c r="L101" s="258" t="s">
        <v>37</v>
      </c>
      <c r="M101" s="11">
        <v>3.8071428571428565</v>
      </c>
      <c r="N101" s="210"/>
      <c r="O101" s="210"/>
      <c r="P101" s="59"/>
      <c r="Q101" s="59"/>
      <c r="R101" s="210"/>
      <c r="S101" s="210"/>
      <c r="T101" s="59"/>
      <c r="U101" s="59"/>
      <c r="V101" s="59"/>
      <c r="W101" s="59"/>
      <c r="X101" s="59"/>
      <c r="Y101" s="210"/>
      <c r="Z101" s="210"/>
      <c r="AA101" s="59"/>
      <c r="AB101" s="59"/>
      <c r="AC101" s="59"/>
      <c r="AD101" s="59"/>
      <c r="AE101" s="210"/>
      <c r="AF101" s="59"/>
      <c r="AG101" s="59"/>
      <c r="AH101" s="59"/>
      <c r="AI101" s="59"/>
      <c r="AJ101" s="59"/>
      <c r="AK101" s="59"/>
    </row>
    <row r="102" spans="2:37" x14ac:dyDescent="0.25">
      <c r="B102" s="59"/>
      <c r="C102" s="59"/>
      <c r="D102" s="59"/>
      <c r="E102" s="59"/>
      <c r="F102" s="59"/>
      <c r="G102" s="210"/>
      <c r="H102" s="210"/>
      <c r="I102" s="59"/>
      <c r="J102" s="59"/>
      <c r="K102" s="210"/>
      <c r="L102" s="206" t="s">
        <v>35</v>
      </c>
      <c r="M102" s="11">
        <v>3.7440000000000002</v>
      </c>
      <c r="N102" s="210"/>
      <c r="O102" s="210"/>
      <c r="P102" s="59"/>
      <c r="Q102" s="59"/>
      <c r="R102" s="210"/>
      <c r="S102" s="210"/>
      <c r="T102" s="59"/>
      <c r="U102" s="59"/>
      <c r="V102" s="59"/>
      <c r="W102" s="59"/>
      <c r="X102" s="59"/>
      <c r="Y102" s="210"/>
      <c r="Z102" s="210"/>
      <c r="AA102" s="59"/>
      <c r="AB102" s="59"/>
      <c r="AC102" s="59"/>
      <c r="AD102" s="59"/>
      <c r="AE102" s="210"/>
      <c r="AF102" s="59"/>
      <c r="AG102" s="59"/>
      <c r="AH102" s="59"/>
      <c r="AI102" s="59"/>
      <c r="AJ102" s="59"/>
      <c r="AK102" s="59"/>
    </row>
    <row r="103" spans="2:37" x14ac:dyDescent="0.25">
      <c r="B103" s="59"/>
      <c r="C103" s="59"/>
      <c r="D103" s="59"/>
      <c r="E103" s="59"/>
      <c r="F103" s="59"/>
      <c r="G103" s="210"/>
      <c r="H103" s="210"/>
      <c r="I103" s="59"/>
      <c r="J103" s="59"/>
      <c r="K103" s="210"/>
      <c r="L103" s="210"/>
      <c r="M103" s="210"/>
      <c r="N103" s="210"/>
      <c r="O103" s="210"/>
      <c r="P103" s="59"/>
      <c r="Q103" s="59"/>
      <c r="R103" s="210"/>
      <c r="S103" s="210"/>
      <c r="T103" s="59"/>
      <c r="U103" s="59"/>
      <c r="V103" s="59"/>
      <c r="W103" s="59"/>
      <c r="X103" s="59"/>
      <c r="Y103" s="210"/>
      <c r="Z103" s="210"/>
      <c r="AA103" s="59"/>
      <c r="AB103" s="59"/>
      <c r="AC103" s="59"/>
      <c r="AD103" s="59"/>
      <c r="AE103" s="210"/>
      <c r="AF103" s="59"/>
      <c r="AG103" s="59"/>
      <c r="AH103" s="59"/>
      <c r="AI103" s="59"/>
      <c r="AJ103" s="59"/>
      <c r="AK103" s="59"/>
    </row>
    <row r="104" spans="2:37" x14ac:dyDescent="0.25">
      <c r="B104" s="59"/>
      <c r="C104" s="59"/>
      <c r="D104" s="59"/>
      <c r="E104" s="59"/>
      <c r="F104" s="59"/>
      <c r="G104" s="210"/>
      <c r="H104" s="210"/>
      <c r="I104" s="59"/>
      <c r="J104" s="59"/>
      <c r="K104" s="210"/>
      <c r="L104" s="210"/>
      <c r="M104" s="210"/>
      <c r="N104" s="210"/>
      <c r="O104" s="210"/>
      <c r="P104" s="59"/>
      <c r="Q104" s="59"/>
      <c r="R104" s="210"/>
      <c r="S104" s="210"/>
      <c r="T104" s="59"/>
      <c r="U104" s="59"/>
      <c r="V104" s="59"/>
      <c r="W104" s="59"/>
      <c r="X104" s="59"/>
      <c r="Y104" s="210"/>
      <c r="Z104" s="210"/>
      <c r="AA104" s="59"/>
      <c r="AB104" s="59"/>
      <c r="AC104" s="59"/>
      <c r="AD104" s="59"/>
      <c r="AE104" s="210"/>
      <c r="AF104" s="59"/>
      <c r="AG104" s="59"/>
      <c r="AH104" s="59"/>
      <c r="AI104" s="59"/>
      <c r="AJ104" s="59"/>
      <c r="AK104" s="59"/>
    </row>
    <row r="105" spans="2:37" x14ac:dyDescent="0.25">
      <c r="B105" s="59"/>
      <c r="C105" s="59"/>
      <c r="D105" s="59"/>
      <c r="E105" s="59"/>
      <c r="F105" s="59"/>
      <c r="G105" s="210"/>
      <c r="H105" s="210"/>
      <c r="I105" s="59"/>
      <c r="J105" s="59"/>
      <c r="K105" s="210"/>
      <c r="L105" s="210"/>
      <c r="M105" s="210"/>
      <c r="N105" s="210"/>
      <c r="O105" s="210"/>
      <c r="P105" s="59"/>
      <c r="Q105" s="59"/>
      <c r="R105" s="210"/>
      <c r="S105" s="210"/>
      <c r="T105" s="59"/>
      <c r="U105" s="59"/>
      <c r="V105" s="59"/>
      <c r="W105" s="59"/>
      <c r="X105" s="59"/>
      <c r="Y105" s="210"/>
      <c r="Z105" s="210"/>
      <c r="AA105" s="59"/>
      <c r="AB105" s="59"/>
      <c r="AC105" s="59"/>
      <c r="AD105" s="59"/>
      <c r="AE105" s="210"/>
      <c r="AF105" s="59"/>
      <c r="AG105" s="59"/>
      <c r="AH105" s="59"/>
      <c r="AI105" s="59"/>
      <c r="AJ105" s="59"/>
      <c r="AK105" s="59"/>
    </row>
    <row r="106" spans="2:37" x14ac:dyDescent="0.25">
      <c r="B106" s="59"/>
      <c r="C106" s="59"/>
      <c r="D106" s="59"/>
      <c r="E106" s="59"/>
      <c r="F106" s="59"/>
      <c r="G106" s="210"/>
      <c r="H106" s="210"/>
      <c r="I106" s="59"/>
      <c r="J106" s="59"/>
      <c r="K106" s="210"/>
      <c r="L106" s="210"/>
      <c r="M106" s="210"/>
      <c r="N106" s="210"/>
      <c r="O106" s="210"/>
      <c r="P106" s="59"/>
      <c r="Q106" s="59"/>
      <c r="R106" s="210"/>
      <c r="S106" s="210"/>
      <c r="T106" s="59"/>
      <c r="U106" s="59"/>
      <c r="V106" s="59"/>
      <c r="W106" s="59"/>
      <c r="X106" s="59"/>
      <c r="Y106" s="210"/>
      <c r="Z106" s="210"/>
      <c r="AA106" s="59"/>
      <c r="AB106" s="59"/>
      <c r="AC106" s="59"/>
      <c r="AD106" s="59"/>
      <c r="AE106" s="210"/>
      <c r="AF106" s="59"/>
      <c r="AG106" s="59"/>
      <c r="AH106" s="59"/>
      <c r="AI106" s="59"/>
      <c r="AJ106" s="59"/>
      <c r="AK106" s="59"/>
    </row>
    <row r="107" spans="2:37" x14ac:dyDescent="0.25">
      <c r="B107" s="207" t="s">
        <v>119</v>
      </c>
      <c r="C107" s="251" t="s">
        <v>65</v>
      </c>
      <c r="D107" s="59"/>
      <c r="E107" s="59"/>
      <c r="F107" s="59"/>
      <c r="G107" s="207" t="s">
        <v>119</v>
      </c>
      <c r="H107" s="251" t="s">
        <v>65</v>
      </c>
      <c r="I107" s="59"/>
      <c r="J107" s="59"/>
      <c r="K107" s="210"/>
      <c r="L107" s="210"/>
      <c r="M107" s="210"/>
      <c r="N107" s="210"/>
      <c r="O107" s="210"/>
      <c r="P107" s="59"/>
      <c r="Q107" s="59"/>
      <c r="R107" s="210"/>
      <c r="S107" s="210"/>
      <c r="T107" s="59"/>
      <c r="U107" s="59"/>
      <c r="V107" s="59"/>
      <c r="W107" s="59"/>
      <c r="X107" s="59"/>
      <c r="Y107" s="210"/>
      <c r="Z107" s="210"/>
      <c r="AA107" s="59"/>
      <c r="AB107" s="59"/>
      <c r="AC107" s="59"/>
      <c r="AD107" s="59"/>
      <c r="AE107" s="210"/>
      <c r="AF107" s="59"/>
      <c r="AG107" s="59"/>
      <c r="AH107" s="59"/>
      <c r="AI107" s="59"/>
      <c r="AJ107" s="59"/>
      <c r="AK107" s="59"/>
    </row>
    <row r="108" spans="2:37" x14ac:dyDescent="0.25">
      <c r="B108" s="11">
        <v>4.5888888888888895</v>
      </c>
      <c r="C108" s="11">
        <v>4.5732758620689653</v>
      </c>
      <c r="D108" s="11">
        <v>-1.5613026819924158E-2</v>
      </c>
      <c r="E108" s="59"/>
      <c r="F108" s="206" t="s">
        <v>30</v>
      </c>
      <c r="G108" s="11">
        <v>4.4838461538461534</v>
      </c>
      <c r="H108" s="11">
        <v>4.5256132756132752</v>
      </c>
      <c r="I108" s="11">
        <v>4.1767121767121829E-2</v>
      </c>
      <c r="J108" s="59"/>
      <c r="K108" s="210"/>
      <c r="L108" s="210"/>
      <c r="M108" s="210"/>
      <c r="N108" s="210"/>
      <c r="O108" s="210"/>
      <c r="P108" s="59"/>
      <c r="Q108" s="59"/>
      <c r="R108" s="210"/>
      <c r="S108" s="210"/>
      <c r="T108" s="59"/>
      <c r="U108" s="59"/>
      <c r="V108" s="59"/>
      <c r="W108" s="59"/>
      <c r="X108" s="59"/>
      <c r="Y108" s="210"/>
      <c r="Z108" s="210"/>
      <c r="AA108" s="59"/>
      <c r="AB108" s="59"/>
      <c r="AC108" s="59"/>
      <c r="AD108" s="59"/>
      <c r="AE108" s="210"/>
      <c r="AF108" s="59"/>
      <c r="AG108" s="59"/>
      <c r="AH108" s="59"/>
      <c r="AI108" s="59"/>
      <c r="AJ108" s="59"/>
      <c r="AK108" s="59"/>
    </row>
    <row r="109" spans="2:37" x14ac:dyDescent="0.25">
      <c r="B109" s="11">
        <v>4.6433333333333335</v>
      </c>
      <c r="C109" s="11">
        <v>4.5732758620689653</v>
      </c>
      <c r="D109" s="11">
        <v>-7.0057471264368232E-2</v>
      </c>
      <c r="E109" s="59"/>
      <c r="F109" s="258" t="s">
        <v>36</v>
      </c>
      <c r="G109" s="11">
        <v>4.012142857142857</v>
      </c>
      <c r="H109" s="11">
        <v>4.0153846153846144</v>
      </c>
      <c r="I109" s="11">
        <v>3.2417582417574309E-3</v>
      </c>
      <c r="J109" s="59"/>
      <c r="K109" s="210"/>
      <c r="L109" s="210"/>
      <c r="M109" s="210"/>
      <c r="N109" s="210"/>
      <c r="O109" s="210"/>
      <c r="P109" s="59"/>
      <c r="Q109" s="59"/>
      <c r="R109" s="210"/>
      <c r="S109" s="210"/>
      <c r="T109" s="59"/>
      <c r="U109" s="59"/>
      <c r="V109" s="59"/>
      <c r="W109" s="59"/>
      <c r="X109" s="59"/>
      <c r="Y109" s="210"/>
      <c r="Z109" s="210"/>
      <c r="AA109" s="59"/>
      <c r="AB109" s="59"/>
      <c r="AC109" s="59"/>
      <c r="AD109" s="59"/>
      <c r="AE109" s="210"/>
      <c r="AF109" s="59"/>
      <c r="AG109" s="59"/>
      <c r="AH109" s="59"/>
      <c r="AI109" s="59"/>
      <c r="AJ109" s="59"/>
      <c r="AK109" s="59"/>
    </row>
    <row r="110" spans="2:37" x14ac:dyDescent="0.25">
      <c r="B110" s="11">
        <v>4.4888888888888889</v>
      </c>
      <c r="C110" s="11">
        <v>4.3589743589743586</v>
      </c>
      <c r="D110" s="11">
        <v>-0.12991452991453034</v>
      </c>
      <c r="E110" s="59"/>
      <c r="F110" s="258" t="s">
        <v>37</v>
      </c>
      <c r="G110" s="11">
        <v>3.8071428571428565</v>
      </c>
      <c r="H110" s="11">
        <v>3.8458333333333328</v>
      </c>
      <c r="I110" s="11">
        <v>3.8690476190476275E-2</v>
      </c>
      <c r="J110" s="59"/>
      <c r="K110" s="210"/>
      <c r="L110" s="210"/>
      <c r="M110" s="210"/>
      <c r="N110" s="210"/>
      <c r="O110" s="210"/>
      <c r="P110" s="59"/>
      <c r="Q110" s="59"/>
      <c r="R110" s="210"/>
      <c r="S110" s="210"/>
      <c r="T110" s="59"/>
      <c r="U110" s="59"/>
      <c r="V110" s="59"/>
      <c r="W110" s="59"/>
      <c r="X110" s="59"/>
      <c r="Y110" s="210"/>
      <c r="Z110" s="210"/>
      <c r="AA110" s="59"/>
      <c r="AB110" s="59"/>
      <c r="AC110" s="59"/>
      <c r="AD110" s="59"/>
      <c r="AE110" s="210"/>
      <c r="AF110" s="59"/>
      <c r="AG110" s="59"/>
      <c r="AH110" s="59"/>
      <c r="AI110" s="59"/>
      <c r="AJ110" s="59"/>
      <c r="AK110" s="59"/>
    </row>
    <row r="111" spans="2:37" x14ac:dyDescent="0.25">
      <c r="B111" s="11">
        <v>4.5910000000000002</v>
      </c>
      <c r="C111" s="11">
        <v>4.5593869731800769</v>
      </c>
      <c r="D111" s="11">
        <v>-3.1613026819923284E-2</v>
      </c>
      <c r="E111" s="59"/>
      <c r="F111" s="59"/>
      <c r="G111" s="210"/>
      <c r="H111" s="210"/>
      <c r="I111" s="59"/>
      <c r="J111" s="59"/>
      <c r="K111" s="210"/>
      <c r="L111" s="210"/>
      <c r="M111" s="210"/>
      <c r="N111" s="210"/>
      <c r="O111" s="210"/>
      <c r="P111" s="59"/>
      <c r="Q111" s="59"/>
      <c r="R111" s="210"/>
      <c r="S111" s="210"/>
      <c r="T111" s="59"/>
      <c r="U111" s="59"/>
      <c r="V111" s="59"/>
      <c r="W111" s="59"/>
      <c r="X111" s="59"/>
      <c r="Y111" s="210"/>
      <c r="Z111" s="210"/>
      <c r="AA111" s="59"/>
      <c r="AB111" s="59"/>
      <c r="AC111" s="59"/>
      <c r="AD111" s="59"/>
      <c r="AE111" s="210"/>
      <c r="AF111" s="59"/>
      <c r="AG111" s="59"/>
      <c r="AH111" s="59"/>
      <c r="AI111" s="59"/>
      <c r="AJ111" s="59"/>
      <c r="AK111" s="59"/>
    </row>
    <row r="112" spans="2:37" x14ac:dyDescent="0.25">
      <c r="B112" s="11">
        <v>4.1961538461538463</v>
      </c>
      <c r="C112" s="11">
        <v>4.1585968379446641</v>
      </c>
      <c r="D112" s="11">
        <v>-3.7557008209182285E-2</v>
      </c>
      <c r="E112" s="59"/>
      <c r="F112" s="59"/>
      <c r="G112" s="210"/>
      <c r="H112" s="210"/>
      <c r="I112" s="59"/>
      <c r="J112" s="59"/>
      <c r="K112" s="210"/>
      <c r="L112" s="210"/>
      <c r="M112" s="210"/>
      <c r="N112" s="210"/>
      <c r="O112" s="210"/>
      <c r="P112" s="59"/>
      <c r="Q112" s="59"/>
      <c r="R112" s="210"/>
      <c r="S112" s="210"/>
      <c r="T112" s="59"/>
      <c r="U112" s="59"/>
      <c r="V112" s="59"/>
      <c r="W112" s="59"/>
      <c r="X112" s="59"/>
      <c r="Y112" s="210"/>
      <c r="Z112" s="210"/>
      <c r="AA112" s="59"/>
      <c r="AB112" s="59"/>
      <c r="AC112" s="59"/>
      <c r="AD112" s="59"/>
      <c r="AE112" s="210"/>
      <c r="AF112" s="59"/>
      <c r="AG112" s="59"/>
      <c r="AH112" s="59"/>
      <c r="AI112" s="59"/>
      <c r="AJ112" s="59"/>
      <c r="AK112" s="59"/>
    </row>
    <row r="113" spans="2:37" x14ac:dyDescent="0.25">
      <c r="B113" s="11">
        <v>4.4016666666666664</v>
      </c>
      <c r="C113" s="11">
        <v>4.2902097902097918</v>
      </c>
      <c r="D113" s="11">
        <v>-0.11145687645687463</v>
      </c>
      <c r="E113" s="59"/>
      <c r="F113" s="59"/>
      <c r="G113" s="210"/>
      <c r="H113" s="210"/>
      <c r="I113" s="59"/>
      <c r="J113" s="59"/>
      <c r="K113" s="210"/>
      <c r="L113" s="210"/>
      <c r="M113" s="210"/>
      <c r="N113" s="210"/>
      <c r="O113" s="210"/>
      <c r="P113" s="59"/>
      <c r="Q113" s="59"/>
      <c r="R113" s="210"/>
      <c r="S113" s="210"/>
      <c r="T113" s="59"/>
      <c r="U113" s="59"/>
      <c r="V113" s="59"/>
      <c r="W113" s="59"/>
      <c r="X113" s="59"/>
      <c r="Y113" s="210"/>
      <c r="Z113" s="210"/>
      <c r="AA113" s="59"/>
      <c r="AB113" s="59"/>
      <c r="AC113" s="59"/>
      <c r="AD113" s="59"/>
      <c r="AE113" s="210"/>
      <c r="AF113" s="59"/>
      <c r="AG113" s="59"/>
      <c r="AH113" s="59"/>
      <c r="AI113" s="59"/>
      <c r="AJ113" s="59"/>
      <c r="AK113" s="59"/>
    </row>
    <row r="114" spans="2:37" x14ac:dyDescent="0.25">
      <c r="B114" s="11">
        <v>4.3641666666666667</v>
      </c>
      <c r="C114" s="11">
        <v>4.1898989898989889</v>
      </c>
      <c r="D114" s="11">
        <v>-0.17426767676767785</v>
      </c>
      <c r="E114" s="59"/>
      <c r="F114" s="59"/>
      <c r="G114" s="210"/>
      <c r="H114" s="210"/>
      <c r="I114" s="59"/>
      <c r="J114" s="59"/>
      <c r="K114" s="210"/>
      <c r="L114" s="210"/>
      <c r="M114" s="210"/>
      <c r="N114" s="210"/>
      <c r="O114" s="210"/>
      <c r="P114" s="59"/>
      <c r="Q114" s="59"/>
      <c r="R114" s="210"/>
      <c r="S114" s="210"/>
      <c r="T114" s="59"/>
      <c r="U114" s="59"/>
      <c r="V114" s="59"/>
      <c r="W114" s="59"/>
      <c r="X114" s="59"/>
      <c r="Y114" s="210"/>
      <c r="Z114" s="210"/>
      <c r="AA114" s="59"/>
      <c r="AB114" s="59"/>
      <c r="AC114" s="59"/>
      <c r="AD114" s="59"/>
      <c r="AE114" s="210"/>
      <c r="AF114" s="59"/>
      <c r="AG114" s="59"/>
      <c r="AH114" s="59"/>
      <c r="AI114" s="59"/>
      <c r="AJ114" s="59"/>
      <c r="AK114" s="59"/>
    </row>
    <row r="115" spans="2:37" x14ac:dyDescent="0.25">
      <c r="B115" s="11">
        <v>3.9066666666666663</v>
      </c>
      <c r="C115" s="11">
        <v>3.848901098901099</v>
      </c>
      <c r="D115" s="11">
        <v>-5.7765567765567294E-2</v>
      </c>
      <c r="E115" s="59"/>
      <c r="F115" s="59"/>
      <c r="G115" s="210"/>
      <c r="H115" s="210"/>
      <c r="I115" s="59"/>
      <c r="J115" s="59"/>
      <c r="K115" s="210"/>
      <c r="L115" s="210"/>
      <c r="M115" s="210"/>
      <c r="N115" s="210"/>
      <c r="O115" s="210"/>
      <c r="P115" s="59"/>
      <c r="Q115" s="59"/>
      <c r="R115" s="210"/>
      <c r="S115" s="210"/>
      <c r="T115" s="59"/>
      <c r="U115" s="59"/>
      <c r="V115" s="59"/>
      <c r="W115" s="59"/>
      <c r="X115" s="59"/>
      <c r="Y115" s="210"/>
      <c r="Z115" s="210"/>
      <c r="AA115" s="59"/>
      <c r="AB115" s="59"/>
      <c r="AC115" s="59"/>
      <c r="AD115" s="59"/>
      <c r="AE115" s="210"/>
      <c r="AF115" s="59"/>
      <c r="AG115" s="59"/>
      <c r="AH115" s="59"/>
      <c r="AI115" s="59"/>
      <c r="AJ115" s="59"/>
      <c r="AK115" s="59"/>
    </row>
    <row r="116" spans="2:37" x14ac:dyDescent="0.25">
      <c r="B116" s="11">
        <v>3.7440000000000002</v>
      </c>
      <c r="C116" s="11">
        <v>3.546541693600517</v>
      </c>
      <c r="D116" s="11">
        <v>-0.19745830639948325</v>
      </c>
      <c r="E116" s="59"/>
      <c r="F116" s="59"/>
      <c r="G116" s="210"/>
      <c r="H116" s="210"/>
      <c r="I116" s="59"/>
      <c r="J116" s="59"/>
      <c r="K116" s="210"/>
      <c r="L116" s="210"/>
      <c r="M116" s="210"/>
      <c r="N116" s="210"/>
      <c r="O116" s="210"/>
      <c r="P116" s="59"/>
      <c r="Q116" s="59"/>
      <c r="R116" s="210"/>
      <c r="S116" s="210"/>
      <c r="T116" s="59"/>
      <c r="U116" s="59"/>
      <c r="V116" s="59"/>
      <c r="W116" s="59"/>
      <c r="X116" s="59"/>
      <c r="Y116" s="210"/>
      <c r="Z116" s="210"/>
      <c r="AA116" s="59"/>
      <c r="AB116" s="59"/>
      <c r="AC116" s="59"/>
      <c r="AD116" s="59"/>
      <c r="AE116" s="210"/>
      <c r="AF116" s="59"/>
      <c r="AG116" s="59"/>
      <c r="AH116" s="59"/>
      <c r="AI116" s="59"/>
      <c r="AJ116" s="59"/>
      <c r="AK116" s="59"/>
    </row>
    <row r="117" spans="2:37" x14ac:dyDescent="0.25">
      <c r="B117" s="59"/>
      <c r="C117" s="59"/>
      <c r="D117" s="59"/>
      <c r="E117" s="59"/>
      <c r="F117" s="59"/>
      <c r="G117" s="210"/>
      <c r="H117" s="210"/>
      <c r="I117" s="59"/>
      <c r="J117" s="59"/>
      <c r="K117" s="210"/>
      <c r="L117" s="210"/>
      <c r="M117" s="210"/>
      <c r="N117" s="210"/>
      <c r="O117" s="210"/>
      <c r="P117" s="59"/>
      <c r="Q117" s="59"/>
      <c r="R117" s="210"/>
      <c r="S117" s="210"/>
      <c r="T117" s="59"/>
      <c r="U117" s="59"/>
      <c r="V117" s="59"/>
      <c r="W117" s="59"/>
      <c r="X117" s="59"/>
      <c r="Y117" s="210"/>
      <c r="Z117" s="210"/>
      <c r="AA117" s="59"/>
      <c r="AB117" s="59"/>
      <c r="AC117" s="59"/>
      <c r="AD117" s="59"/>
      <c r="AE117" s="210"/>
      <c r="AF117" s="59"/>
      <c r="AG117" s="59"/>
      <c r="AH117" s="59"/>
      <c r="AI117" s="59"/>
      <c r="AJ117" s="59"/>
      <c r="AK117" s="59"/>
    </row>
    <row r="118" spans="2:37" x14ac:dyDescent="0.25">
      <c r="B118" s="59"/>
      <c r="C118" s="59"/>
      <c r="D118" s="59"/>
      <c r="E118" s="59"/>
      <c r="F118" s="59"/>
      <c r="G118" s="210"/>
      <c r="H118" s="210"/>
      <c r="I118" s="59"/>
      <c r="J118" s="59"/>
      <c r="K118" s="210"/>
      <c r="L118" s="210"/>
      <c r="M118" s="210"/>
      <c r="N118" s="210"/>
      <c r="O118" s="210"/>
      <c r="P118" s="59"/>
      <c r="Q118" s="59"/>
      <c r="R118" s="210"/>
      <c r="S118" s="210"/>
      <c r="T118" s="59"/>
      <c r="U118" s="59"/>
      <c r="V118" s="59"/>
      <c r="W118" s="59"/>
      <c r="X118" s="59"/>
      <c r="Y118" s="210"/>
      <c r="Z118" s="210"/>
      <c r="AA118" s="59"/>
      <c r="AB118" s="59"/>
      <c r="AC118" s="59"/>
      <c r="AD118" s="59"/>
      <c r="AE118" s="210"/>
      <c r="AF118" s="59"/>
      <c r="AG118" s="59"/>
      <c r="AH118" s="59"/>
      <c r="AI118" s="59"/>
      <c r="AJ118" s="59"/>
      <c r="AK118" s="59"/>
    </row>
    <row r="119" spans="2:37" x14ac:dyDescent="0.25">
      <c r="B119" s="11">
        <f>AVERAGE(B108:B118)</f>
        <v>4.324973884140551</v>
      </c>
      <c r="C119" s="11">
        <f>AVERAGE(C108:C118)</f>
        <v>4.2332290518719367</v>
      </c>
      <c r="D119" s="11">
        <v>-0.12737458866028284</v>
      </c>
      <c r="E119" s="59"/>
      <c r="F119" s="59"/>
      <c r="G119" s="210"/>
      <c r="H119" s="210"/>
      <c r="I119" s="59"/>
      <c r="J119" s="59"/>
      <c r="K119" s="210"/>
      <c r="L119" s="210"/>
      <c r="M119" s="210"/>
      <c r="N119" s="210"/>
      <c r="O119" s="210"/>
      <c r="P119" s="59"/>
      <c r="Q119" s="59"/>
      <c r="R119" s="210"/>
      <c r="S119" s="210"/>
      <c r="T119" s="59"/>
      <c r="U119" s="59"/>
      <c r="V119" s="59"/>
      <c r="W119" s="59"/>
      <c r="X119" s="59"/>
      <c r="Y119" s="210"/>
      <c r="Z119" s="210"/>
      <c r="AA119" s="59"/>
      <c r="AB119" s="59"/>
      <c r="AC119" s="59"/>
      <c r="AD119" s="59"/>
      <c r="AE119" s="210"/>
      <c r="AF119" s="59"/>
      <c r="AG119" s="59"/>
      <c r="AH119" s="59"/>
      <c r="AI119" s="59"/>
      <c r="AJ119" s="59"/>
      <c r="AK119" s="59"/>
    </row>
    <row r="120" spans="2:37" x14ac:dyDescent="0.25">
      <c r="B120" s="59"/>
      <c r="C120" s="59"/>
      <c r="D120" s="59"/>
      <c r="E120" s="59"/>
      <c r="F120" s="59"/>
      <c r="G120" s="210"/>
      <c r="H120" s="207" t="s">
        <v>194</v>
      </c>
      <c r="I120" s="60" t="s">
        <v>195</v>
      </c>
      <c r="J120" s="221" t="s">
        <v>2</v>
      </c>
      <c r="K120" s="221" t="s">
        <v>3</v>
      </c>
      <c r="L120" s="222" t="s">
        <v>4</v>
      </c>
      <c r="M120" s="222" t="s">
        <v>5</v>
      </c>
      <c r="N120" s="222" t="s">
        <v>6</v>
      </c>
      <c r="O120" s="222" t="s">
        <v>7</v>
      </c>
      <c r="P120" s="222" t="s">
        <v>41</v>
      </c>
      <c r="Q120" s="221" t="s">
        <v>8</v>
      </c>
      <c r="R120" s="221" t="s">
        <v>9</v>
      </c>
      <c r="S120" s="222" t="s">
        <v>10</v>
      </c>
      <c r="T120" s="222" t="s">
        <v>11</v>
      </c>
      <c r="U120" s="221" t="s">
        <v>12</v>
      </c>
      <c r="V120" s="221" t="s">
        <v>13</v>
      </c>
      <c r="W120" s="221" t="s">
        <v>14</v>
      </c>
      <c r="X120" s="221" t="s">
        <v>15</v>
      </c>
      <c r="Y120" s="221" t="s">
        <v>188</v>
      </c>
      <c r="Z120" s="222" t="s">
        <v>78</v>
      </c>
      <c r="AA120" s="59"/>
      <c r="AB120" s="59"/>
      <c r="AC120" s="59"/>
      <c r="AD120" s="59"/>
      <c r="AE120" s="210"/>
      <c r="AF120" s="59"/>
      <c r="AG120" s="59"/>
      <c r="AH120" s="59"/>
      <c r="AI120" s="59"/>
      <c r="AJ120" s="59"/>
      <c r="AK120" s="59"/>
    </row>
    <row r="121" spans="2:37" x14ac:dyDescent="0.25">
      <c r="B121" s="59"/>
      <c r="C121" s="59"/>
      <c r="D121" s="59"/>
      <c r="E121" s="59"/>
      <c r="F121" s="59"/>
      <c r="G121" s="210"/>
      <c r="H121" s="11">
        <v>4.3978571428571431</v>
      </c>
      <c r="I121" s="28">
        <v>4.2164285714285707</v>
      </c>
      <c r="J121" s="28">
        <v>4.0778571428571428</v>
      </c>
      <c r="K121" s="11">
        <v>4.1871428571428577</v>
      </c>
      <c r="L121" s="11">
        <v>3.9375</v>
      </c>
      <c r="M121" s="11">
        <v>3.9480000000000004</v>
      </c>
      <c r="N121" s="11">
        <v>3.890714285714286</v>
      </c>
      <c r="O121" s="11">
        <v>4.42</v>
      </c>
      <c r="P121" s="28">
        <v>4.1400000000000006</v>
      </c>
      <c r="Q121" s="28">
        <v>3.165</v>
      </c>
      <c r="R121" s="11">
        <v>3.38</v>
      </c>
      <c r="S121" s="11">
        <v>3.2699999999999996</v>
      </c>
      <c r="T121" s="28">
        <v>3.7250000000000001</v>
      </c>
      <c r="U121" s="28">
        <v>4.576428571428572</v>
      </c>
      <c r="V121" s="28">
        <v>4.5035714285714281</v>
      </c>
      <c r="W121" s="28">
        <v>4.8341666666666665</v>
      </c>
      <c r="X121" s="28">
        <v>4.7735714285714295</v>
      </c>
      <c r="Y121" s="11">
        <v>4.8485714285714296</v>
      </c>
      <c r="Z121" s="11">
        <v>4.49</v>
      </c>
      <c r="AA121" s="59"/>
      <c r="AB121" s="59"/>
      <c r="AC121" s="59"/>
      <c r="AD121" s="59"/>
      <c r="AE121" s="210"/>
      <c r="AF121" s="59"/>
      <c r="AG121" s="59"/>
      <c r="AH121" s="59"/>
      <c r="AI121" s="59"/>
      <c r="AJ121" s="59"/>
      <c r="AK121" s="59"/>
    </row>
    <row r="122" spans="2:37" x14ac:dyDescent="0.25">
      <c r="B122" s="207" t="s">
        <v>196</v>
      </c>
      <c r="C122" s="207" t="s">
        <v>197</v>
      </c>
      <c r="D122" s="59"/>
      <c r="E122" s="59"/>
      <c r="F122" s="59"/>
      <c r="G122" s="210"/>
      <c r="H122" s="210"/>
      <c r="I122" s="59"/>
      <c r="J122" s="59"/>
      <c r="K122" s="210"/>
      <c r="L122" s="210"/>
      <c r="M122" s="210"/>
      <c r="N122" s="210"/>
      <c r="O122" s="210"/>
      <c r="P122" s="59"/>
      <c r="Q122" s="59"/>
      <c r="R122" s="210"/>
      <c r="S122" s="210"/>
      <c r="T122" s="59"/>
      <c r="U122" s="59"/>
      <c r="V122" s="59"/>
      <c r="W122" s="59"/>
      <c r="X122" s="59"/>
      <c r="Y122" s="210"/>
      <c r="Z122" s="210"/>
      <c r="AA122" s="59"/>
      <c r="AB122" s="59"/>
      <c r="AC122" s="59"/>
      <c r="AD122" s="59"/>
      <c r="AE122" s="210"/>
      <c r="AF122" s="59"/>
      <c r="AG122" s="59"/>
      <c r="AH122" s="59"/>
      <c r="AI122" s="59"/>
      <c r="AJ122" s="59"/>
      <c r="AK122" s="59"/>
    </row>
    <row r="123" spans="2:37" x14ac:dyDescent="0.25">
      <c r="B123" s="11">
        <v>4.6433333333333335</v>
      </c>
      <c r="C123" s="11">
        <v>4.6586538461538458</v>
      </c>
      <c r="D123" s="11">
        <f t="shared" ref="D123:D134" si="4">B123-C123</f>
        <v>-1.5320512820512278E-2</v>
      </c>
      <c r="E123" s="59"/>
      <c r="F123" s="59"/>
      <c r="G123" s="210"/>
      <c r="H123" s="210"/>
      <c r="I123" s="59"/>
      <c r="J123" s="59"/>
      <c r="K123" s="210"/>
      <c r="L123" s="210"/>
      <c r="M123" s="210"/>
      <c r="N123" s="210"/>
      <c r="O123" s="210"/>
      <c r="P123" s="59"/>
      <c r="Q123" s="59"/>
      <c r="R123" s="210"/>
      <c r="S123" s="210"/>
      <c r="T123" s="59"/>
      <c r="U123" s="59"/>
      <c r="V123" s="59"/>
      <c r="W123" s="59"/>
      <c r="X123" s="59"/>
      <c r="Y123" s="210"/>
      <c r="Z123" s="210"/>
      <c r="AA123" s="59"/>
      <c r="AB123" s="59"/>
      <c r="AC123" s="59"/>
      <c r="AD123" s="59"/>
      <c r="AE123" s="210"/>
      <c r="AF123" s="59"/>
      <c r="AG123" s="59"/>
      <c r="AH123" s="59"/>
      <c r="AI123" s="59"/>
      <c r="AJ123" s="59"/>
      <c r="AK123" s="59"/>
    </row>
    <row r="124" spans="2:37" x14ac:dyDescent="0.25">
      <c r="B124" s="11">
        <v>4.5888888888888895</v>
      </c>
      <c r="C124" s="11">
        <v>4.6388888888888884</v>
      </c>
      <c r="D124" s="11">
        <f t="shared" si="4"/>
        <v>-4.9999999999998934E-2</v>
      </c>
      <c r="E124" s="59"/>
      <c r="F124" s="59"/>
      <c r="G124" s="210"/>
      <c r="H124" s="210"/>
      <c r="I124" s="59"/>
      <c r="J124" s="59" t="s">
        <v>198</v>
      </c>
      <c r="K124" s="210"/>
      <c r="L124" s="210"/>
      <c r="M124" s="210"/>
      <c r="N124" s="210"/>
      <c r="O124" s="210"/>
      <c r="P124" s="59"/>
      <c r="Q124" s="59"/>
      <c r="R124" s="210"/>
      <c r="S124" s="210"/>
      <c r="T124" s="59"/>
      <c r="U124" s="59"/>
      <c r="V124" s="59"/>
      <c r="W124" s="59"/>
      <c r="X124" s="59"/>
      <c r="Y124" s="210"/>
      <c r="Z124" s="210"/>
      <c r="AA124" s="59"/>
      <c r="AB124" s="59"/>
      <c r="AC124" s="59"/>
      <c r="AD124" s="59"/>
      <c r="AE124" s="210"/>
      <c r="AF124" s="59"/>
      <c r="AG124" s="59"/>
      <c r="AH124" s="59"/>
      <c r="AI124" s="59"/>
      <c r="AJ124" s="59"/>
      <c r="AK124" s="59"/>
    </row>
    <row r="125" spans="2:37" x14ac:dyDescent="0.25">
      <c r="B125" s="11">
        <v>4.012142857142857</v>
      </c>
      <c r="C125" s="11">
        <v>4.0676691729323302</v>
      </c>
      <c r="D125" s="11">
        <f t="shared" si="4"/>
        <v>-5.5526315789473202E-2</v>
      </c>
      <c r="E125" s="59"/>
      <c r="F125" s="59"/>
      <c r="G125" s="210"/>
      <c r="H125" s="210"/>
      <c r="I125" s="59"/>
      <c r="J125" s="59"/>
      <c r="K125" s="221" t="s">
        <v>2</v>
      </c>
      <c r="L125" s="221" t="s">
        <v>3</v>
      </c>
      <c r="M125" s="222" t="s">
        <v>4</v>
      </c>
      <c r="N125" s="222" t="s">
        <v>5</v>
      </c>
      <c r="O125" s="221" t="s">
        <v>188</v>
      </c>
      <c r="P125" s="222" t="s">
        <v>78</v>
      </c>
      <c r="Q125" s="59"/>
      <c r="R125" s="210"/>
      <c r="S125" s="210"/>
      <c r="T125" s="59"/>
      <c r="U125" s="59"/>
      <c r="V125" s="59"/>
      <c r="W125" s="59"/>
      <c r="X125" s="59"/>
      <c r="Y125" s="210"/>
      <c r="Z125" s="210"/>
      <c r="AA125" s="59"/>
      <c r="AB125" s="59"/>
      <c r="AC125" s="59"/>
      <c r="AD125" s="59"/>
      <c r="AE125" s="210"/>
      <c r="AF125" s="59"/>
      <c r="AG125" s="59"/>
      <c r="AH125" s="59"/>
      <c r="AI125" s="59"/>
      <c r="AJ125" s="59"/>
      <c r="AK125" s="59"/>
    </row>
    <row r="126" spans="2:37" x14ac:dyDescent="0.25">
      <c r="B126" s="11">
        <v>4.5910000000000002</v>
      </c>
      <c r="C126" s="11">
        <v>4.6607142857142856</v>
      </c>
      <c r="D126" s="11">
        <f t="shared" si="4"/>
        <v>-6.9714285714285396E-2</v>
      </c>
      <c r="E126" s="59"/>
      <c r="F126" s="59"/>
      <c r="G126" s="210"/>
      <c r="H126" s="210"/>
      <c r="I126" s="59"/>
      <c r="J126" s="59"/>
      <c r="K126" s="28">
        <v>4.0778571428571428</v>
      </c>
      <c r="L126" s="11">
        <v>4.1871428571428577</v>
      </c>
      <c r="M126" s="11">
        <v>3.9375</v>
      </c>
      <c r="N126" s="11">
        <v>3.9480000000000004</v>
      </c>
      <c r="O126" s="11">
        <v>4.8485714285714296</v>
      </c>
      <c r="P126" s="11">
        <v>4.49</v>
      </c>
      <c r="Q126" s="29">
        <f>AVERAGE(K126:P126)</f>
        <v>4.2481785714285714</v>
      </c>
      <c r="R126" s="210"/>
      <c r="S126" s="210"/>
      <c r="T126" s="59"/>
      <c r="U126" s="59"/>
      <c r="V126" s="59"/>
      <c r="W126" s="59"/>
      <c r="X126" s="59"/>
      <c r="Y126" s="210"/>
      <c r="Z126" s="210"/>
      <c r="AA126" s="59"/>
      <c r="AB126" s="59"/>
      <c r="AC126" s="59"/>
      <c r="AD126" s="59"/>
      <c r="AE126" s="210"/>
      <c r="AF126" s="59"/>
      <c r="AG126" s="59"/>
      <c r="AH126" s="59"/>
      <c r="AI126" s="59"/>
      <c r="AJ126" s="59"/>
      <c r="AK126" s="59"/>
    </row>
    <row r="127" spans="2:37" x14ac:dyDescent="0.25">
      <c r="B127" s="11">
        <v>4.3641666666666667</v>
      </c>
      <c r="C127" s="11">
        <v>4.4577397910731245</v>
      </c>
      <c r="D127" s="11">
        <f t="shared" si="4"/>
        <v>-9.3573124406457708E-2</v>
      </c>
      <c r="E127" s="59"/>
      <c r="F127" s="59"/>
      <c r="G127" s="210"/>
      <c r="H127" s="210"/>
      <c r="I127" s="59"/>
      <c r="J127" s="59"/>
      <c r="K127" s="210"/>
      <c r="L127" s="210"/>
      <c r="M127" s="210"/>
      <c r="N127" s="210"/>
      <c r="O127" s="210"/>
      <c r="P127" s="59"/>
      <c r="Q127" s="59"/>
      <c r="R127" s="210"/>
      <c r="S127" s="210"/>
      <c r="T127" s="59"/>
      <c r="U127" s="59"/>
      <c r="V127" s="59"/>
      <c r="W127" s="59"/>
      <c r="X127" s="59"/>
      <c r="Y127" s="210"/>
      <c r="Z127" s="210"/>
      <c r="AA127" s="59"/>
      <c r="AB127" s="59"/>
      <c r="AC127" s="59"/>
      <c r="AD127" s="59"/>
      <c r="AE127" s="210"/>
      <c r="AF127" s="59"/>
      <c r="AG127" s="59"/>
      <c r="AH127" s="59"/>
      <c r="AI127" s="59"/>
      <c r="AJ127" s="59"/>
      <c r="AK127" s="59"/>
    </row>
    <row r="128" spans="2:37" x14ac:dyDescent="0.25">
      <c r="B128" s="11">
        <v>4.4888888888888889</v>
      </c>
      <c r="C128" s="11">
        <v>4.5991379310344831</v>
      </c>
      <c r="D128" s="11">
        <f t="shared" si="4"/>
        <v>-0.11024904214559417</v>
      </c>
      <c r="E128" s="59"/>
      <c r="F128" s="59"/>
      <c r="G128" s="210"/>
      <c r="H128" s="210"/>
      <c r="I128" s="59"/>
      <c r="J128" s="59" t="s">
        <v>199</v>
      </c>
      <c r="K128" s="210"/>
      <c r="L128" s="210"/>
      <c r="M128" s="210"/>
      <c r="N128" s="210"/>
      <c r="O128" s="210"/>
      <c r="P128" s="59"/>
      <c r="Q128" s="59"/>
      <c r="R128" s="210"/>
      <c r="S128" s="210"/>
      <c r="T128" s="59"/>
      <c r="U128" s="59"/>
      <c r="V128" s="59"/>
      <c r="W128" s="59"/>
      <c r="X128" s="59"/>
      <c r="Y128" s="210"/>
      <c r="Z128" s="210"/>
      <c r="AA128" s="59"/>
      <c r="AB128" s="59"/>
      <c r="AC128" s="59"/>
      <c r="AD128" s="59"/>
      <c r="AE128" s="210"/>
      <c r="AF128" s="59"/>
      <c r="AG128" s="59"/>
      <c r="AH128" s="59"/>
      <c r="AI128" s="59"/>
      <c r="AJ128" s="59"/>
      <c r="AK128" s="59"/>
    </row>
    <row r="129" spans="2:37" x14ac:dyDescent="0.25">
      <c r="B129" s="11">
        <v>3.7440000000000002</v>
      </c>
      <c r="C129" s="11">
        <v>3.8734750098386459</v>
      </c>
      <c r="D129" s="11">
        <f t="shared" si="4"/>
        <v>-0.12947500983864568</v>
      </c>
      <c r="E129" s="59"/>
      <c r="F129" s="59"/>
      <c r="G129" s="210"/>
      <c r="H129" s="210"/>
      <c r="I129" s="59"/>
      <c r="J129" s="59"/>
      <c r="K129" s="222" t="s">
        <v>6</v>
      </c>
      <c r="L129" s="222" t="s">
        <v>41</v>
      </c>
      <c r="M129" s="221" t="s">
        <v>8</v>
      </c>
      <c r="N129" s="221" t="s">
        <v>9</v>
      </c>
      <c r="O129" s="222" t="s">
        <v>10</v>
      </c>
      <c r="P129" s="222" t="s">
        <v>11</v>
      </c>
      <c r="Q129" s="59"/>
      <c r="R129" s="210"/>
      <c r="S129" s="210"/>
      <c r="T129" s="59"/>
      <c r="U129" s="59"/>
      <c r="V129" s="59"/>
      <c r="W129" s="59"/>
      <c r="X129" s="59"/>
      <c r="Y129" s="210"/>
      <c r="Z129" s="210"/>
      <c r="AA129" s="59"/>
      <c r="AB129" s="59"/>
      <c r="AC129" s="59"/>
      <c r="AD129" s="59"/>
      <c r="AE129" s="210"/>
      <c r="AF129" s="59"/>
      <c r="AG129" s="59"/>
      <c r="AH129" s="59"/>
      <c r="AI129" s="59"/>
      <c r="AJ129" s="59"/>
      <c r="AK129" s="59"/>
    </row>
    <row r="130" spans="2:37" x14ac:dyDescent="0.25">
      <c r="B130" s="11">
        <v>4.4016666666666664</v>
      </c>
      <c r="C130" s="11">
        <v>4.5763888888888893</v>
      </c>
      <c r="D130" s="11">
        <f t="shared" si="4"/>
        <v>-0.17472222222222289</v>
      </c>
      <c r="E130" s="59"/>
      <c r="F130" s="59"/>
      <c r="G130" s="210"/>
      <c r="H130" s="210"/>
      <c r="I130" s="59"/>
      <c r="J130" s="59"/>
      <c r="K130" s="11">
        <v>3.890714285714286</v>
      </c>
      <c r="L130" s="28">
        <v>4.1400000000000006</v>
      </c>
      <c r="M130" s="28">
        <v>3.165</v>
      </c>
      <c r="N130" s="11">
        <v>3.38</v>
      </c>
      <c r="O130" s="11">
        <v>3.2699999999999996</v>
      </c>
      <c r="P130" s="28">
        <v>3.7250000000000001</v>
      </c>
      <c r="Q130" s="29">
        <f>AVERAGE(K130:P130)</f>
        <v>3.5951190476190473</v>
      </c>
      <c r="R130" s="210"/>
      <c r="S130" s="210"/>
      <c r="T130" s="59"/>
      <c r="U130" s="59"/>
      <c r="V130" s="59"/>
      <c r="W130" s="59"/>
      <c r="X130" s="59"/>
      <c r="Y130" s="210"/>
      <c r="Z130" s="210"/>
      <c r="AA130" s="59"/>
      <c r="AB130" s="59"/>
      <c r="AC130" s="59"/>
      <c r="AD130" s="59"/>
      <c r="AE130" s="210"/>
      <c r="AF130" s="59"/>
      <c r="AG130" s="59"/>
      <c r="AH130" s="59"/>
      <c r="AI130" s="59"/>
      <c r="AJ130" s="59"/>
      <c r="AK130" s="59"/>
    </row>
    <row r="131" spans="2:37" x14ac:dyDescent="0.25">
      <c r="B131" s="11">
        <v>4.4838461538461534</v>
      </c>
      <c r="C131" s="11">
        <v>4.6994766505636072</v>
      </c>
      <c r="D131" s="11">
        <f t="shared" si="4"/>
        <v>-0.21563049671745382</v>
      </c>
      <c r="E131" s="59"/>
      <c r="F131" s="59"/>
      <c r="G131" s="210"/>
      <c r="H131" s="210"/>
      <c r="I131" s="59"/>
      <c r="J131" s="59"/>
      <c r="K131" s="210"/>
      <c r="L131" s="210"/>
      <c r="M131" s="210"/>
      <c r="N131" s="210"/>
      <c r="O131" s="210"/>
      <c r="P131" s="59"/>
      <c r="Q131" s="59"/>
      <c r="R131" s="210"/>
      <c r="S131" s="210"/>
      <c r="T131" s="59"/>
      <c r="U131" s="59"/>
      <c r="V131" s="59"/>
      <c r="W131" s="59"/>
      <c r="X131" s="59"/>
      <c r="Y131" s="210"/>
      <c r="Z131" s="210"/>
      <c r="AA131" s="59"/>
      <c r="AB131" s="59"/>
      <c r="AC131" s="59"/>
      <c r="AD131" s="59"/>
      <c r="AE131" s="210"/>
      <c r="AF131" s="59"/>
      <c r="AG131" s="59"/>
      <c r="AH131" s="59"/>
      <c r="AI131" s="59"/>
      <c r="AJ131" s="59"/>
      <c r="AK131" s="59"/>
    </row>
    <row r="132" spans="2:37" x14ac:dyDescent="0.25">
      <c r="B132" s="11">
        <v>3.8071428571428565</v>
      </c>
      <c r="C132" s="11">
        <v>4.1097338935574239</v>
      </c>
      <c r="D132" s="11">
        <f t="shared" si="4"/>
        <v>-0.30259103641456742</v>
      </c>
      <c r="E132" s="59"/>
      <c r="F132" s="59"/>
      <c r="G132" s="210"/>
      <c r="H132" s="210"/>
      <c r="I132" s="59"/>
      <c r="J132" s="59"/>
      <c r="K132" s="210"/>
      <c r="L132" s="210"/>
      <c r="M132" s="210"/>
      <c r="N132" s="210"/>
      <c r="O132" s="210"/>
      <c r="P132" s="59"/>
      <c r="Q132" s="59"/>
      <c r="R132" s="210"/>
      <c r="S132" s="210"/>
      <c r="T132" s="59"/>
      <c r="U132" s="59"/>
      <c r="V132" s="59"/>
      <c r="W132" s="59"/>
      <c r="X132" s="59"/>
      <c r="Y132" s="210"/>
      <c r="Z132" s="210"/>
      <c r="AA132" s="59"/>
      <c r="AB132" s="59"/>
      <c r="AC132" s="59"/>
      <c r="AD132" s="59"/>
      <c r="AE132" s="210"/>
      <c r="AF132" s="59"/>
      <c r="AG132" s="59"/>
      <c r="AH132" s="59"/>
      <c r="AI132" s="59"/>
      <c r="AJ132" s="59"/>
      <c r="AK132" s="59"/>
    </row>
    <row r="133" spans="2:37" x14ac:dyDescent="0.25">
      <c r="B133" s="11">
        <v>4.1961538461538463</v>
      </c>
      <c r="C133" s="11">
        <v>4.6000000000000005</v>
      </c>
      <c r="D133" s="11">
        <f t="shared" si="4"/>
        <v>-0.40384615384615419</v>
      </c>
      <c r="E133" s="59"/>
      <c r="F133" s="59"/>
      <c r="G133" s="210"/>
      <c r="H133" s="210"/>
      <c r="I133" s="59"/>
      <c r="J133" s="59" t="s">
        <v>200</v>
      </c>
      <c r="K133" s="210"/>
      <c r="L133" s="210"/>
      <c r="M133" s="210"/>
      <c r="N133" s="210"/>
      <c r="O133" s="210"/>
      <c r="P133" s="59"/>
      <c r="Q133" s="59"/>
      <c r="R133" s="210"/>
      <c r="S133" s="210"/>
      <c r="T133" s="59"/>
      <c r="U133" s="59"/>
      <c r="V133" s="59"/>
      <c r="W133" s="59"/>
      <c r="X133" s="59"/>
      <c r="Y133" s="210"/>
      <c r="Z133" s="210"/>
      <c r="AA133" s="59"/>
      <c r="AB133" s="59"/>
      <c r="AC133" s="59"/>
      <c r="AD133" s="59"/>
      <c r="AE133" s="210"/>
      <c r="AF133" s="59"/>
      <c r="AG133" s="59"/>
      <c r="AH133" s="59"/>
      <c r="AI133" s="59"/>
      <c r="AJ133" s="59"/>
      <c r="AK133" s="59"/>
    </row>
    <row r="134" spans="2:37" x14ac:dyDescent="0.25">
      <c r="B134" s="11">
        <v>3.9066666666666663</v>
      </c>
      <c r="C134" s="11">
        <v>4.3569023569023582</v>
      </c>
      <c r="D134" s="11">
        <f t="shared" si="4"/>
        <v>-0.45023569023569188</v>
      </c>
      <c r="E134" s="59"/>
      <c r="F134" s="59"/>
      <c r="G134" s="210"/>
      <c r="H134" s="210"/>
      <c r="I134" s="59"/>
      <c r="J134" s="59"/>
      <c r="K134" s="222" t="s">
        <v>7</v>
      </c>
      <c r="L134" s="221" t="s">
        <v>12</v>
      </c>
      <c r="M134" s="221" t="s">
        <v>13</v>
      </c>
      <c r="N134" s="221" t="s">
        <v>14</v>
      </c>
      <c r="O134" s="221" t="s">
        <v>15</v>
      </c>
      <c r="P134" s="59"/>
      <c r="Q134" s="59"/>
      <c r="R134" s="210"/>
      <c r="S134" s="210"/>
      <c r="T134" s="59"/>
      <c r="U134" s="59"/>
      <c r="V134" s="59"/>
      <c r="W134" s="59"/>
      <c r="X134" s="59"/>
      <c r="Y134" s="210"/>
      <c r="Z134" s="210"/>
      <c r="AA134" s="59"/>
      <c r="AB134" s="59"/>
      <c r="AC134" s="59"/>
      <c r="AD134" s="59"/>
      <c r="AE134" s="210"/>
      <c r="AF134" s="59"/>
      <c r="AG134" s="59"/>
      <c r="AH134" s="59"/>
      <c r="AI134" s="59"/>
      <c r="AJ134" s="59"/>
      <c r="AK134" s="59"/>
    </row>
    <row r="135" spans="2:37" x14ac:dyDescent="0.25">
      <c r="B135" s="59"/>
      <c r="C135" s="59"/>
      <c r="D135" s="59"/>
      <c r="E135" s="59"/>
      <c r="F135" s="59"/>
      <c r="G135" s="210"/>
      <c r="H135" s="210"/>
      <c r="I135" s="59"/>
      <c r="J135" s="59"/>
      <c r="K135" s="11">
        <v>4.42</v>
      </c>
      <c r="L135" s="28">
        <v>4.576428571428572</v>
      </c>
      <c r="M135" s="28">
        <v>4.5035714285714281</v>
      </c>
      <c r="N135" s="28">
        <v>4.8341666666666665</v>
      </c>
      <c r="O135" s="28">
        <v>4.7735714285714295</v>
      </c>
      <c r="P135" s="29">
        <f>AVERAGE(K135:O135)</f>
        <v>4.6215476190476199</v>
      </c>
      <c r="Q135" s="59"/>
      <c r="R135" s="210"/>
      <c r="S135" s="210"/>
      <c r="T135" s="59"/>
      <c r="U135" s="59"/>
      <c r="V135" s="59"/>
      <c r="W135" s="59"/>
      <c r="X135" s="59"/>
      <c r="Y135" s="210"/>
      <c r="Z135" s="210"/>
      <c r="AA135" s="59"/>
      <c r="AB135" s="59"/>
      <c r="AC135" s="59"/>
      <c r="AD135" s="59"/>
      <c r="AE135" s="210"/>
      <c r="AF135" s="59"/>
      <c r="AG135" s="59"/>
      <c r="AH135" s="59"/>
      <c r="AI135" s="59"/>
      <c r="AJ135" s="59"/>
      <c r="AK135" s="59"/>
    </row>
    <row r="136" spans="2:37" x14ac:dyDescent="0.25">
      <c r="B136" s="59"/>
      <c r="C136" s="59"/>
      <c r="D136" s="59"/>
      <c r="E136" s="59"/>
      <c r="F136" s="59"/>
      <c r="G136" s="210"/>
      <c r="H136" s="210"/>
      <c r="I136" s="59"/>
      <c r="J136" s="59"/>
      <c r="K136" s="210"/>
      <c r="L136" s="210"/>
      <c r="M136" s="210"/>
      <c r="N136" s="210"/>
      <c r="O136" s="210"/>
      <c r="P136" s="59"/>
      <c r="Q136" s="59"/>
      <c r="R136" s="210"/>
      <c r="S136" s="210"/>
      <c r="T136" s="59"/>
      <c r="U136" s="59"/>
      <c r="V136" s="59"/>
      <c r="W136" s="59"/>
      <c r="X136" s="59"/>
      <c r="Y136" s="210"/>
      <c r="Z136" s="210"/>
      <c r="AA136" s="59"/>
      <c r="AB136" s="59"/>
      <c r="AC136" s="59"/>
      <c r="AD136" s="59"/>
      <c r="AE136" s="210"/>
      <c r="AF136" s="59"/>
      <c r="AG136" s="59"/>
      <c r="AH136" s="59"/>
      <c r="AI136" s="59"/>
      <c r="AJ136" s="59"/>
      <c r="AK136" s="59"/>
    </row>
    <row r="137" spans="2:37" x14ac:dyDescent="0.25">
      <c r="B137" s="59"/>
      <c r="C137" s="59"/>
      <c r="D137" s="59"/>
      <c r="E137" s="59"/>
      <c r="F137" s="59"/>
      <c r="G137" s="210"/>
      <c r="H137" s="210"/>
      <c r="I137" s="59"/>
      <c r="J137" s="59"/>
      <c r="K137" s="210"/>
      <c r="L137" s="210"/>
      <c r="M137" s="210"/>
      <c r="N137" s="210"/>
      <c r="O137" s="210"/>
      <c r="P137" s="59"/>
      <c r="Q137" s="59"/>
      <c r="R137" s="210"/>
      <c r="S137" s="210"/>
      <c r="T137" s="59"/>
      <c r="U137" s="59"/>
      <c r="V137" s="59"/>
      <c r="W137" s="59"/>
      <c r="X137" s="59"/>
      <c r="Y137" s="210"/>
      <c r="Z137" s="210"/>
      <c r="AA137" s="59"/>
      <c r="AB137" s="59"/>
      <c r="AC137" s="59"/>
      <c r="AD137" s="59"/>
      <c r="AE137" s="210"/>
      <c r="AF137" s="59"/>
      <c r="AG137" s="59"/>
      <c r="AH137" s="59"/>
      <c r="AI137" s="59"/>
      <c r="AJ137" s="59"/>
      <c r="AK137" s="59"/>
    </row>
    <row r="138" spans="2:37" x14ac:dyDescent="0.25">
      <c r="B138" s="59"/>
      <c r="C138" s="59"/>
      <c r="D138" s="59"/>
      <c r="E138" s="59"/>
      <c r="F138" s="59"/>
      <c r="G138" s="210"/>
      <c r="H138" s="210"/>
      <c r="I138" s="59"/>
      <c r="J138" s="59"/>
      <c r="K138" s="210"/>
      <c r="L138" s="210"/>
      <c r="M138" s="210"/>
      <c r="N138" s="210"/>
      <c r="O138" s="210"/>
      <c r="P138" s="59"/>
      <c r="Q138" s="59"/>
      <c r="R138" s="210"/>
      <c r="S138" s="210"/>
      <c r="T138" s="59"/>
      <c r="U138" s="59"/>
      <c r="V138" s="59"/>
      <c r="W138" s="59"/>
      <c r="X138" s="59"/>
      <c r="Y138" s="210"/>
      <c r="Z138" s="210"/>
      <c r="AA138" s="59"/>
      <c r="AB138" s="59"/>
      <c r="AC138" s="59"/>
      <c r="AD138" s="59"/>
      <c r="AE138" s="210"/>
      <c r="AF138" s="59"/>
      <c r="AG138" s="59"/>
      <c r="AH138" s="59"/>
      <c r="AI138" s="59"/>
      <c r="AJ138" s="59"/>
      <c r="AK138" s="59"/>
    </row>
    <row r="139" spans="2:37" x14ac:dyDescent="0.25">
      <c r="B139" s="59"/>
      <c r="C139" s="59"/>
      <c r="D139" s="59"/>
      <c r="E139" s="59"/>
      <c r="F139" s="59"/>
      <c r="G139" s="210"/>
      <c r="H139" s="210"/>
      <c r="I139" s="59"/>
      <c r="J139" s="59"/>
      <c r="K139" s="210"/>
      <c r="L139" s="210"/>
      <c r="M139" s="210"/>
      <c r="N139" s="210"/>
      <c r="O139" s="210"/>
      <c r="P139" s="59"/>
      <c r="Q139" s="59"/>
      <c r="R139" s="210"/>
      <c r="S139" s="210"/>
      <c r="T139" s="59"/>
      <c r="U139" s="59"/>
      <c r="V139" s="59"/>
      <c r="W139" s="59"/>
      <c r="X139" s="59"/>
      <c r="Y139" s="210"/>
      <c r="Z139" s="210"/>
      <c r="AA139" s="59"/>
      <c r="AB139" s="59"/>
      <c r="AC139" s="59"/>
      <c r="AD139" s="59"/>
      <c r="AE139" s="210"/>
      <c r="AF139" s="59"/>
      <c r="AG139" s="59"/>
      <c r="AH139" s="59"/>
      <c r="AI139" s="59"/>
      <c r="AJ139" s="59"/>
      <c r="AK139" s="59"/>
    </row>
    <row r="140" spans="2:37" x14ac:dyDescent="0.25">
      <c r="B140" s="59"/>
      <c r="C140" s="59"/>
      <c r="D140" s="59"/>
      <c r="E140" s="59"/>
      <c r="F140" s="59"/>
      <c r="G140" s="210"/>
      <c r="H140" s="210"/>
      <c r="I140" s="59"/>
      <c r="J140" s="59"/>
      <c r="K140" s="210"/>
      <c r="L140" s="210"/>
      <c r="M140" s="210"/>
      <c r="N140" s="210"/>
      <c r="O140" s="210"/>
      <c r="P140" s="59"/>
      <c r="Q140" s="59"/>
      <c r="R140" s="210"/>
      <c r="S140" s="210"/>
      <c r="T140" s="59"/>
      <c r="U140" s="59"/>
      <c r="V140" s="59"/>
      <c r="W140" s="59"/>
      <c r="X140" s="59"/>
      <c r="Y140" s="210"/>
      <c r="Z140" s="210"/>
      <c r="AA140" s="59"/>
      <c r="AB140" s="59"/>
      <c r="AC140" s="59"/>
      <c r="AD140" s="59"/>
      <c r="AE140" s="210"/>
      <c r="AF140" s="59"/>
      <c r="AG140" s="59"/>
      <c r="AH140" s="59"/>
      <c r="AI140" s="59"/>
      <c r="AJ140" s="59"/>
      <c r="AK140" s="59"/>
    </row>
    <row r="141" spans="2:37" x14ac:dyDescent="0.25">
      <c r="B141" s="59"/>
      <c r="C141" s="59"/>
      <c r="D141" s="59"/>
      <c r="E141" s="59"/>
      <c r="F141" s="59"/>
      <c r="G141" s="210"/>
      <c r="H141" s="210"/>
      <c r="I141" s="59"/>
      <c r="J141" s="59"/>
      <c r="K141" s="210"/>
      <c r="L141" s="210"/>
      <c r="M141" s="210"/>
      <c r="N141" s="210"/>
      <c r="O141" s="210"/>
      <c r="P141" s="59"/>
      <c r="Q141" s="59"/>
      <c r="R141" s="210"/>
      <c r="S141" s="210"/>
      <c r="T141" s="59"/>
      <c r="U141" s="59"/>
      <c r="V141" s="59"/>
      <c r="W141" s="59"/>
      <c r="X141" s="59"/>
      <c r="Y141" s="210"/>
      <c r="Z141" s="210"/>
      <c r="AA141" s="59"/>
      <c r="AB141" s="59"/>
      <c r="AC141" s="59"/>
      <c r="AD141" s="59"/>
      <c r="AE141" s="210"/>
      <c r="AF141" s="59"/>
      <c r="AG141" s="59"/>
      <c r="AH141" s="59"/>
      <c r="AI141" s="59"/>
      <c r="AJ141" s="59"/>
      <c r="AK141" s="59"/>
    </row>
    <row r="142" spans="2:37" x14ac:dyDescent="0.25">
      <c r="B142" s="59"/>
      <c r="C142" s="59"/>
      <c r="D142" s="59"/>
      <c r="E142" s="59"/>
      <c r="F142" s="59"/>
      <c r="G142" s="210"/>
      <c r="H142" s="210"/>
      <c r="I142" s="59"/>
      <c r="J142" s="59"/>
      <c r="K142" s="210"/>
      <c r="L142" s="210"/>
      <c r="M142" s="210"/>
      <c r="N142" s="210"/>
      <c r="O142" s="210"/>
      <c r="P142" s="59"/>
      <c r="Q142" s="59"/>
      <c r="R142" s="210"/>
      <c r="S142" s="210"/>
      <c r="T142" s="59"/>
      <c r="U142" s="59"/>
      <c r="V142" s="59"/>
      <c r="W142" s="59"/>
      <c r="X142" s="59"/>
      <c r="Y142" s="210"/>
      <c r="Z142" s="210"/>
      <c r="AA142" s="59"/>
      <c r="AB142" s="59"/>
      <c r="AC142" s="59"/>
      <c r="AD142" s="59"/>
      <c r="AE142" s="210"/>
      <c r="AF142" s="59"/>
      <c r="AG142" s="59"/>
      <c r="AH142" s="59"/>
      <c r="AI142" s="59"/>
      <c r="AJ142" s="59"/>
      <c r="AK142" s="59"/>
    </row>
    <row r="143" spans="2:37" x14ac:dyDescent="0.25">
      <c r="B143" s="59"/>
      <c r="C143" s="59"/>
      <c r="D143" s="59"/>
      <c r="E143" s="59"/>
      <c r="F143" s="59"/>
      <c r="G143" s="210"/>
      <c r="H143" s="210"/>
      <c r="I143" s="59"/>
      <c r="J143" s="59"/>
      <c r="K143" s="210"/>
      <c r="L143" s="210"/>
      <c r="M143" s="210"/>
      <c r="N143" s="210"/>
      <c r="O143" s="210"/>
      <c r="P143" s="59"/>
      <c r="Q143" s="59"/>
      <c r="R143" s="210"/>
      <c r="S143" s="210"/>
      <c r="T143" s="59"/>
      <c r="U143" s="59"/>
      <c r="V143" s="59"/>
      <c r="W143" s="59"/>
      <c r="X143" s="59"/>
      <c r="Y143" s="210"/>
      <c r="Z143" s="210"/>
      <c r="AA143" s="59"/>
      <c r="AB143" s="59"/>
      <c r="AC143" s="59"/>
      <c r="AD143" s="59"/>
      <c r="AE143" s="210"/>
      <c r="AF143" s="59"/>
      <c r="AG143" s="59"/>
      <c r="AH143" s="59"/>
      <c r="AI143" s="59"/>
      <c r="AJ143" s="59"/>
      <c r="AK143" s="59"/>
    </row>
    <row r="144" spans="2:37" x14ac:dyDescent="0.25">
      <c r="B144" s="59"/>
      <c r="C144" s="59"/>
      <c r="D144" s="59"/>
      <c r="E144" s="59"/>
      <c r="F144" s="59"/>
      <c r="G144" s="210"/>
      <c r="H144" s="210"/>
      <c r="I144" s="59"/>
      <c r="J144" s="59"/>
      <c r="K144" s="210"/>
      <c r="L144" s="210"/>
      <c r="M144" s="210"/>
      <c r="N144" s="210"/>
      <c r="O144" s="210"/>
      <c r="P144" s="59"/>
      <c r="Q144" s="59"/>
      <c r="R144" s="210"/>
      <c r="S144" s="210"/>
      <c r="T144" s="59"/>
      <c r="U144" s="59"/>
      <c r="V144" s="59"/>
      <c r="W144" s="59"/>
      <c r="X144" s="59"/>
      <c r="Y144" s="210"/>
      <c r="Z144" s="210"/>
      <c r="AA144" s="59"/>
      <c r="AB144" s="59"/>
      <c r="AC144" s="59"/>
      <c r="AD144" s="59"/>
      <c r="AE144" s="210"/>
      <c r="AF144" s="59"/>
      <c r="AG144" s="59"/>
      <c r="AH144" s="59"/>
      <c r="AI144" s="59"/>
      <c r="AJ144" s="59"/>
      <c r="AK144" s="59"/>
    </row>
    <row r="145" spans="2:37" x14ac:dyDescent="0.25">
      <c r="B145" s="59"/>
      <c r="C145" s="59"/>
      <c r="D145" s="59"/>
      <c r="E145" s="59"/>
      <c r="F145" s="59"/>
      <c r="G145" s="210"/>
      <c r="H145" s="210"/>
      <c r="I145" s="59"/>
      <c r="J145" s="59"/>
      <c r="K145" s="210"/>
      <c r="L145" s="210"/>
      <c r="M145" s="210"/>
      <c r="N145" s="210"/>
      <c r="O145" s="210"/>
      <c r="P145" s="59"/>
      <c r="Q145" s="59"/>
      <c r="R145" s="210"/>
      <c r="S145" s="210"/>
      <c r="T145" s="59"/>
      <c r="U145" s="59"/>
      <c r="V145" s="59"/>
      <c r="W145" s="59"/>
      <c r="X145" s="59"/>
      <c r="Y145" s="210"/>
      <c r="Z145" s="210"/>
      <c r="AA145" s="59"/>
      <c r="AB145" s="59"/>
      <c r="AC145" s="59"/>
      <c r="AD145" s="59"/>
      <c r="AE145" s="210"/>
      <c r="AF145" s="59"/>
      <c r="AG145" s="59"/>
      <c r="AH145" s="59"/>
      <c r="AI145" s="59"/>
      <c r="AJ145" s="59"/>
      <c r="AK145" s="59"/>
    </row>
    <row r="146" spans="2:37" x14ac:dyDescent="0.25">
      <c r="B146" s="59"/>
      <c r="C146" s="59"/>
      <c r="D146" s="59"/>
      <c r="E146" s="59"/>
      <c r="F146" s="59"/>
      <c r="G146" s="210"/>
      <c r="H146" s="210"/>
      <c r="I146" s="59"/>
      <c r="J146" s="59"/>
      <c r="K146" s="210"/>
      <c r="L146" s="210"/>
      <c r="M146" s="210"/>
      <c r="N146" s="210"/>
      <c r="O146" s="210"/>
      <c r="P146" s="59"/>
      <c r="Q146" s="59"/>
      <c r="R146" s="210"/>
      <c r="S146" s="210"/>
      <c r="T146" s="59"/>
      <c r="U146" s="59"/>
      <c r="V146" s="59"/>
      <c r="W146" s="59"/>
      <c r="X146" s="59"/>
      <c r="Y146" s="210"/>
      <c r="Z146" s="210"/>
      <c r="AA146" s="59"/>
      <c r="AB146" s="59"/>
      <c r="AC146" s="59"/>
      <c r="AD146" s="59"/>
      <c r="AE146" s="210"/>
      <c r="AF146" s="59"/>
      <c r="AG146" s="59"/>
      <c r="AH146" s="59"/>
      <c r="AI146" s="59"/>
      <c r="AJ146" s="59"/>
      <c r="AK146" s="59"/>
    </row>
    <row r="147" spans="2:37" x14ac:dyDescent="0.25">
      <c r="B147" s="59"/>
      <c r="C147" s="59"/>
      <c r="D147" s="59"/>
      <c r="E147" s="59"/>
      <c r="F147" s="59"/>
      <c r="G147" s="210"/>
      <c r="H147" s="210"/>
      <c r="I147" s="59"/>
      <c r="J147" s="59"/>
      <c r="K147" s="210"/>
      <c r="L147" s="210"/>
      <c r="M147" s="210"/>
      <c r="N147" s="210"/>
      <c r="O147" s="210"/>
      <c r="P147" s="59"/>
      <c r="Q147" s="59"/>
      <c r="R147" s="210"/>
      <c r="S147" s="210"/>
      <c r="T147" s="59"/>
      <c r="U147" s="59"/>
      <c r="V147" s="59"/>
      <c r="W147" s="59"/>
      <c r="X147" s="59"/>
      <c r="Y147" s="210"/>
      <c r="Z147" s="210"/>
      <c r="AA147" s="59"/>
      <c r="AB147" s="59"/>
      <c r="AC147" s="59"/>
      <c r="AD147" s="59"/>
      <c r="AE147" s="210"/>
      <c r="AF147" s="59"/>
      <c r="AG147" s="59"/>
      <c r="AH147" s="59"/>
      <c r="AI147" s="59"/>
      <c r="AJ147" s="59"/>
      <c r="AK147" s="59"/>
    </row>
    <row r="148" spans="2:37" x14ac:dyDescent="0.25">
      <c r="B148" s="59"/>
      <c r="C148" s="59"/>
      <c r="D148" s="59"/>
      <c r="E148" s="59"/>
      <c r="F148" s="59"/>
      <c r="G148" s="210"/>
      <c r="H148" s="210"/>
      <c r="I148" s="59"/>
      <c r="J148" s="59"/>
      <c r="K148" s="210"/>
      <c r="L148" s="210"/>
      <c r="M148" s="210"/>
      <c r="N148" s="210"/>
      <c r="O148" s="210"/>
      <c r="P148" s="59"/>
      <c r="Q148" s="59"/>
      <c r="R148" s="210"/>
      <c r="S148" s="210"/>
      <c r="T148" s="59"/>
      <c r="U148" s="59"/>
      <c r="V148" s="59"/>
      <c r="W148" s="59"/>
      <c r="X148" s="59"/>
      <c r="Y148" s="210"/>
      <c r="Z148" s="210"/>
      <c r="AA148" s="59"/>
      <c r="AB148" s="59"/>
      <c r="AC148" s="59"/>
      <c r="AD148" s="59"/>
      <c r="AE148" s="210"/>
      <c r="AF148" s="59"/>
      <c r="AG148" s="59"/>
      <c r="AH148" s="59"/>
      <c r="AI148" s="59"/>
      <c r="AJ148" s="59"/>
      <c r="AK148" s="59"/>
    </row>
    <row r="149" spans="2:37" x14ac:dyDescent="0.25">
      <c r="B149" s="59"/>
      <c r="C149" s="59"/>
      <c r="D149" s="59"/>
      <c r="E149" s="59"/>
      <c r="F149" s="59"/>
      <c r="G149" s="210"/>
      <c r="H149" s="210"/>
      <c r="I149" s="59"/>
      <c r="J149" s="59"/>
      <c r="K149" s="210"/>
      <c r="L149" s="210"/>
      <c r="M149" s="210"/>
      <c r="N149" s="210"/>
      <c r="O149" s="210"/>
      <c r="P149" s="59"/>
      <c r="Q149" s="59"/>
      <c r="R149" s="210"/>
      <c r="S149" s="210"/>
      <c r="T149" s="59"/>
      <c r="U149" s="59"/>
      <c r="V149" s="59"/>
      <c r="W149" s="59"/>
      <c r="X149" s="59"/>
      <c r="Y149" s="210"/>
      <c r="Z149" s="210"/>
      <c r="AA149" s="59"/>
      <c r="AB149" s="59"/>
      <c r="AC149" s="59"/>
      <c r="AD149" s="59"/>
      <c r="AE149" s="210"/>
      <c r="AF149" s="59"/>
      <c r="AG149" s="59"/>
      <c r="AH149" s="59"/>
      <c r="AI149" s="59"/>
      <c r="AJ149" s="59"/>
      <c r="AK149" s="59"/>
    </row>
    <row r="150" spans="2:37" x14ac:dyDescent="0.25">
      <c r="B150" s="59"/>
      <c r="C150" s="59"/>
      <c r="D150" s="59"/>
      <c r="E150" s="59"/>
      <c r="F150" s="59"/>
      <c r="G150" s="210"/>
      <c r="H150" s="210"/>
      <c r="I150" s="59"/>
      <c r="J150" s="59"/>
      <c r="K150" s="210"/>
      <c r="L150" s="210"/>
      <c r="M150" s="210"/>
      <c r="N150" s="210"/>
      <c r="O150" s="210"/>
      <c r="P150" s="59"/>
      <c r="Q150" s="59"/>
      <c r="R150" s="210"/>
      <c r="S150" s="210"/>
      <c r="T150" s="59"/>
      <c r="U150" s="59"/>
      <c r="V150" s="59"/>
      <c r="W150" s="59"/>
      <c r="X150" s="59"/>
      <c r="Y150" s="210"/>
      <c r="Z150" s="210"/>
      <c r="AA150" s="59"/>
      <c r="AB150" s="59"/>
      <c r="AC150" s="59"/>
      <c r="AD150" s="59"/>
      <c r="AE150" s="210"/>
      <c r="AF150" s="59"/>
      <c r="AG150" s="59"/>
      <c r="AH150" s="59"/>
      <c r="AI150" s="59"/>
      <c r="AJ150" s="59"/>
      <c r="AK150" s="59"/>
    </row>
    <row r="151" spans="2:37" x14ac:dyDescent="0.25">
      <c r="B151" s="59"/>
      <c r="C151" s="59"/>
      <c r="D151" s="59"/>
      <c r="E151" s="59"/>
      <c r="F151" s="59"/>
      <c r="G151" s="210"/>
      <c r="H151" s="210"/>
      <c r="I151" s="59"/>
      <c r="J151" s="59"/>
      <c r="K151" s="210"/>
      <c r="L151" s="210"/>
      <c r="M151" s="210"/>
      <c r="N151" s="210"/>
      <c r="O151" s="210"/>
      <c r="P151" s="59"/>
      <c r="Q151" s="59"/>
      <c r="R151" s="210"/>
      <c r="S151" s="210"/>
      <c r="T151" s="59"/>
      <c r="U151" s="59"/>
      <c r="V151" s="59"/>
      <c r="W151" s="59"/>
      <c r="X151" s="59"/>
      <c r="Y151" s="210"/>
      <c r="Z151" s="210"/>
      <c r="AA151" s="59"/>
      <c r="AB151" s="59"/>
      <c r="AC151" s="59"/>
      <c r="AD151" s="59"/>
      <c r="AE151" s="210"/>
      <c r="AF151" s="59"/>
      <c r="AG151" s="59"/>
      <c r="AH151" s="59"/>
      <c r="AI151" s="59"/>
      <c r="AJ151" s="59"/>
      <c r="AK151" s="59"/>
    </row>
    <row r="152" spans="2:37" x14ac:dyDescent="0.25">
      <c r="B152" s="59"/>
      <c r="C152" s="59"/>
      <c r="D152" s="59"/>
      <c r="E152" s="59"/>
      <c r="F152" s="59"/>
      <c r="G152" s="210"/>
      <c r="H152" s="210"/>
      <c r="I152" s="59"/>
      <c r="J152" s="59"/>
      <c r="K152" s="210"/>
      <c r="L152" s="210"/>
      <c r="M152" s="210"/>
      <c r="N152" s="210"/>
      <c r="O152" s="210"/>
      <c r="P152" s="59"/>
      <c r="Q152" s="59"/>
      <c r="R152" s="210"/>
      <c r="S152" s="210"/>
      <c r="T152" s="59"/>
      <c r="U152" s="59"/>
      <c r="V152" s="59"/>
      <c r="W152" s="59"/>
      <c r="X152" s="59"/>
      <c r="Y152" s="210"/>
      <c r="Z152" s="210"/>
      <c r="AA152" s="59"/>
      <c r="AB152" s="59"/>
      <c r="AC152" s="59"/>
      <c r="AD152" s="59"/>
      <c r="AE152" s="210"/>
      <c r="AF152" s="59"/>
      <c r="AG152" s="59"/>
      <c r="AH152" s="59"/>
      <c r="AI152" s="59"/>
      <c r="AJ152" s="59"/>
      <c r="AK152" s="59"/>
    </row>
    <row r="153" spans="2:37" x14ac:dyDescent="0.25">
      <c r="B153" s="59"/>
      <c r="C153" s="59"/>
      <c r="D153" s="59"/>
      <c r="E153" s="59"/>
      <c r="F153" s="59"/>
      <c r="G153" s="210"/>
      <c r="H153" s="210"/>
      <c r="I153" s="59"/>
      <c r="J153" s="59"/>
      <c r="K153" s="210"/>
      <c r="L153" s="210"/>
      <c r="M153" s="210"/>
      <c r="N153" s="210"/>
      <c r="O153" s="210"/>
      <c r="P153" s="59"/>
      <c r="Q153" s="59"/>
      <c r="R153" s="210"/>
      <c r="S153" s="210"/>
      <c r="T153" s="59"/>
      <c r="U153" s="59"/>
      <c r="V153" s="59"/>
      <c r="W153" s="59"/>
      <c r="X153" s="59"/>
      <c r="Y153" s="210"/>
      <c r="Z153" s="210"/>
      <c r="AA153" s="59"/>
      <c r="AB153" s="59"/>
      <c r="AC153" s="59"/>
      <c r="AD153" s="59"/>
      <c r="AE153" s="210"/>
      <c r="AF153" s="59"/>
      <c r="AG153" s="59"/>
      <c r="AH153" s="59"/>
      <c r="AI153" s="59"/>
      <c r="AJ153" s="59"/>
      <c r="AK153" s="59"/>
    </row>
    <row r="154" spans="2:37" x14ac:dyDescent="0.25">
      <c r="B154" s="59"/>
      <c r="C154" s="59"/>
      <c r="D154" s="59"/>
      <c r="E154" s="59"/>
      <c r="F154" s="59"/>
      <c r="G154" s="210"/>
      <c r="H154" s="210"/>
      <c r="I154" s="59"/>
      <c r="J154" s="59"/>
      <c r="K154" s="210"/>
      <c r="L154" s="210"/>
      <c r="M154" s="210"/>
      <c r="N154" s="210"/>
      <c r="O154" s="210"/>
      <c r="P154" s="59"/>
      <c r="Q154" s="59"/>
      <c r="R154" s="210"/>
      <c r="S154" s="210"/>
      <c r="T154" s="59"/>
      <c r="U154" s="59"/>
      <c r="V154" s="59"/>
      <c r="W154" s="59"/>
      <c r="X154" s="59"/>
      <c r="Y154" s="210"/>
      <c r="Z154" s="210"/>
      <c r="AA154" s="59"/>
      <c r="AB154" s="59"/>
      <c r="AC154" s="59"/>
      <c r="AD154" s="59"/>
      <c r="AE154" s="210"/>
      <c r="AF154" s="59"/>
      <c r="AG154" s="59"/>
      <c r="AH154" s="59"/>
      <c r="AI154" s="59"/>
      <c r="AJ154" s="59"/>
      <c r="AK154" s="59"/>
    </row>
    <row r="155" spans="2:37" x14ac:dyDescent="0.25">
      <c r="B155" s="59"/>
      <c r="C155" s="59"/>
      <c r="D155" s="59"/>
      <c r="E155" s="59"/>
      <c r="F155" s="59"/>
      <c r="G155" s="210"/>
      <c r="H155" s="210"/>
      <c r="I155" s="59"/>
      <c r="J155" s="59"/>
      <c r="K155" s="210"/>
      <c r="L155" s="210"/>
      <c r="M155" s="210"/>
      <c r="N155" s="210"/>
      <c r="O155" s="210"/>
      <c r="P155" s="59"/>
      <c r="Q155" s="59"/>
      <c r="R155" s="210"/>
      <c r="S155" s="210"/>
      <c r="T155" s="59"/>
      <c r="U155" s="59"/>
      <c r="V155" s="59"/>
      <c r="W155" s="59"/>
      <c r="X155" s="59"/>
      <c r="Y155" s="210"/>
      <c r="Z155" s="210"/>
      <c r="AA155" s="59"/>
      <c r="AB155" s="59"/>
      <c r="AC155" s="59"/>
      <c r="AD155" s="59"/>
      <c r="AE155" s="210"/>
      <c r="AF155" s="59"/>
      <c r="AG155" s="59"/>
      <c r="AH155" s="59"/>
      <c r="AI155" s="59"/>
      <c r="AJ155" s="59"/>
      <c r="AK155" s="59"/>
    </row>
    <row r="156" spans="2:37" x14ac:dyDescent="0.25">
      <c r="B156" s="59"/>
      <c r="C156" s="59"/>
      <c r="D156" s="59"/>
      <c r="E156" s="59"/>
      <c r="F156" s="59"/>
      <c r="G156" s="210"/>
      <c r="H156" s="210"/>
      <c r="I156" s="59"/>
      <c r="J156" s="59"/>
      <c r="K156" s="210"/>
      <c r="L156" s="210"/>
      <c r="M156" s="210"/>
      <c r="N156" s="210"/>
      <c r="O156" s="210"/>
      <c r="P156" s="59"/>
      <c r="Q156" s="59"/>
      <c r="R156" s="210"/>
      <c r="S156" s="210"/>
      <c r="T156" s="59"/>
      <c r="U156" s="59"/>
      <c r="V156" s="59"/>
      <c r="W156" s="59"/>
      <c r="X156" s="59"/>
      <c r="Y156" s="210"/>
      <c r="Z156" s="210"/>
      <c r="AA156" s="59"/>
      <c r="AB156" s="59"/>
      <c r="AC156" s="59"/>
      <c r="AD156" s="59"/>
      <c r="AE156" s="210"/>
      <c r="AF156" s="59"/>
      <c r="AG156" s="59"/>
      <c r="AH156" s="59"/>
      <c r="AI156" s="59"/>
      <c r="AJ156" s="59"/>
      <c r="AK156" s="59"/>
    </row>
    <row r="157" spans="2:37" x14ac:dyDescent="0.25">
      <c r="B157" s="59"/>
      <c r="C157" s="59"/>
      <c r="D157" s="59"/>
      <c r="E157" s="59"/>
      <c r="F157" s="59"/>
      <c r="G157" s="210"/>
      <c r="H157" s="210"/>
      <c r="I157" s="59"/>
      <c r="J157" s="59"/>
      <c r="K157" s="210"/>
      <c r="L157" s="210"/>
      <c r="M157" s="210"/>
      <c r="N157" s="210"/>
      <c r="O157" s="210"/>
      <c r="P157" s="59"/>
      <c r="Q157" s="59"/>
      <c r="R157" s="210"/>
      <c r="S157" s="210"/>
      <c r="T157" s="59"/>
      <c r="U157" s="59"/>
      <c r="V157" s="59"/>
      <c r="W157" s="59"/>
      <c r="X157" s="59"/>
      <c r="Y157" s="210"/>
      <c r="Z157" s="210"/>
      <c r="AA157" s="59"/>
      <c r="AB157" s="59"/>
      <c r="AC157" s="59"/>
      <c r="AD157" s="59"/>
      <c r="AE157" s="210"/>
      <c r="AF157" s="59"/>
      <c r="AG157" s="59"/>
      <c r="AH157" s="59"/>
      <c r="AI157" s="59"/>
      <c r="AJ157" s="59"/>
      <c r="AK157" s="59"/>
    </row>
    <row r="158" spans="2:37" x14ac:dyDescent="0.25">
      <c r="B158" s="59"/>
      <c r="C158" s="59"/>
      <c r="D158" s="59"/>
      <c r="E158" s="59"/>
      <c r="F158" s="59"/>
      <c r="G158" s="210"/>
      <c r="H158" s="210"/>
      <c r="I158" s="59"/>
      <c r="J158" s="59"/>
      <c r="K158" s="210"/>
      <c r="L158" s="210"/>
      <c r="M158" s="210"/>
      <c r="N158" s="210"/>
      <c r="O158" s="210"/>
      <c r="P158" s="59"/>
      <c r="Q158" s="59"/>
      <c r="R158" s="210"/>
      <c r="S158" s="210"/>
      <c r="T158" s="59"/>
      <c r="U158" s="59"/>
      <c r="V158" s="59"/>
      <c r="W158" s="59"/>
      <c r="X158" s="59"/>
      <c r="Y158" s="210"/>
      <c r="Z158" s="210"/>
      <c r="AA158" s="59"/>
      <c r="AB158" s="59"/>
      <c r="AC158" s="59"/>
      <c r="AD158" s="59"/>
      <c r="AE158" s="210"/>
      <c r="AF158" s="59"/>
      <c r="AG158" s="59"/>
      <c r="AH158" s="59"/>
      <c r="AI158" s="59"/>
      <c r="AJ158" s="59"/>
      <c r="AK158" s="59"/>
    </row>
    <row r="159" spans="2:37" x14ac:dyDescent="0.25">
      <c r="B159" s="59"/>
      <c r="C159" s="59"/>
      <c r="D159" s="59"/>
      <c r="E159" s="59"/>
      <c r="F159" s="59"/>
      <c r="G159" s="210"/>
      <c r="H159" s="210"/>
      <c r="I159" s="59"/>
      <c r="J159" s="59"/>
      <c r="K159" s="210"/>
      <c r="L159" s="210"/>
      <c r="M159" s="210"/>
      <c r="N159" s="210"/>
      <c r="O159" s="210"/>
      <c r="P159" s="59"/>
      <c r="Q159" s="59"/>
      <c r="R159" s="210"/>
      <c r="S159" s="210"/>
      <c r="T159" s="59"/>
      <c r="U159" s="59"/>
      <c r="V159" s="59"/>
      <c r="W159" s="59"/>
      <c r="X159" s="59"/>
      <c r="Y159" s="210"/>
      <c r="Z159" s="210"/>
      <c r="AA159" s="59"/>
      <c r="AB159" s="59"/>
      <c r="AC159" s="59"/>
      <c r="AD159" s="59"/>
      <c r="AE159" s="210"/>
      <c r="AF159" s="59"/>
      <c r="AG159" s="59"/>
      <c r="AH159" s="59"/>
      <c r="AI159" s="59"/>
      <c r="AJ159" s="59"/>
      <c r="AK159" s="59"/>
    </row>
    <row r="160" spans="2:37" x14ac:dyDescent="0.25">
      <c r="B160" s="59"/>
      <c r="C160" s="59"/>
      <c r="D160" s="59"/>
      <c r="E160" s="59"/>
      <c r="F160" s="59"/>
      <c r="G160" s="210"/>
      <c r="H160" s="210"/>
      <c r="I160" s="59"/>
      <c r="J160" s="59"/>
      <c r="K160" s="210"/>
      <c r="L160" s="210"/>
      <c r="M160" s="210"/>
      <c r="N160" s="210"/>
      <c r="O160" s="210"/>
      <c r="P160" s="59"/>
      <c r="Q160" s="59"/>
      <c r="R160" s="210"/>
      <c r="S160" s="210"/>
      <c r="T160" s="59"/>
      <c r="U160" s="59"/>
      <c r="V160" s="59"/>
      <c r="W160" s="59"/>
      <c r="X160" s="59"/>
      <c r="Y160" s="210"/>
      <c r="Z160" s="210"/>
      <c r="AA160" s="59"/>
      <c r="AB160" s="59"/>
      <c r="AC160" s="59"/>
      <c r="AD160" s="59"/>
      <c r="AE160" s="210"/>
      <c r="AF160" s="59"/>
      <c r="AG160" s="59"/>
      <c r="AH160" s="59"/>
      <c r="AI160" s="59"/>
      <c r="AJ160" s="59"/>
      <c r="AK160" s="59"/>
    </row>
    <row r="161" spans="2:37" x14ac:dyDescent="0.25">
      <c r="B161" s="59"/>
      <c r="C161" s="59"/>
      <c r="D161" s="59"/>
      <c r="E161" s="59"/>
      <c r="F161" s="59"/>
      <c r="G161" s="210"/>
      <c r="H161" s="210"/>
      <c r="I161" s="59"/>
      <c r="J161" s="59"/>
      <c r="K161" s="210"/>
      <c r="L161" s="210"/>
      <c r="M161" s="210"/>
      <c r="N161" s="210"/>
      <c r="O161" s="210"/>
      <c r="P161" s="59"/>
      <c r="Q161" s="59"/>
      <c r="R161" s="210"/>
      <c r="S161" s="210"/>
      <c r="T161" s="59"/>
      <c r="U161" s="59"/>
      <c r="V161" s="59"/>
      <c r="W161" s="59"/>
      <c r="X161" s="59"/>
      <c r="Y161" s="210"/>
      <c r="Z161" s="210"/>
      <c r="AA161" s="59"/>
      <c r="AB161" s="59"/>
      <c r="AC161" s="59"/>
      <c r="AD161" s="59"/>
      <c r="AE161" s="210"/>
      <c r="AF161" s="59"/>
      <c r="AG161" s="59"/>
      <c r="AH161" s="59"/>
      <c r="AI161" s="59"/>
      <c r="AJ161" s="59"/>
      <c r="AK161" s="59"/>
    </row>
    <row r="162" spans="2:37" x14ac:dyDescent="0.25">
      <c r="B162" s="59"/>
      <c r="C162" s="59"/>
      <c r="D162" s="59"/>
      <c r="E162" s="59"/>
      <c r="F162" s="59"/>
      <c r="G162" s="210"/>
      <c r="H162" s="210"/>
      <c r="I162" s="59"/>
      <c r="J162" s="59"/>
      <c r="K162" s="210"/>
      <c r="L162" s="210"/>
      <c r="M162" s="210"/>
      <c r="N162" s="210"/>
      <c r="O162" s="210"/>
      <c r="P162" s="59"/>
      <c r="Q162" s="59"/>
      <c r="R162" s="210"/>
      <c r="S162" s="210"/>
      <c r="T162" s="59"/>
      <c r="U162" s="59"/>
      <c r="V162" s="59"/>
      <c r="W162" s="59"/>
      <c r="X162" s="59"/>
      <c r="Y162" s="210"/>
      <c r="Z162" s="210"/>
      <c r="AA162" s="59"/>
      <c r="AB162" s="59"/>
      <c r="AC162" s="59"/>
      <c r="AD162" s="59"/>
      <c r="AE162" s="210"/>
      <c r="AF162" s="59"/>
      <c r="AG162" s="59"/>
      <c r="AH162" s="59"/>
      <c r="AI162" s="59"/>
      <c r="AJ162" s="59"/>
      <c r="AK162" s="59"/>
    </row>
    <row r="163" spans="2:37" x14ac:dyDescent="0.25">
      <c r="B163" s="59"/>
      <c r="C163" s="59"/>
      <c r="D163" s="59"/>
      <c r="E163" s="59"/>
      <c r="F163" s="59"/>
      <c r="G163" s="210"/>
      <c r="H163" s="210"/>
      <c r="I163" s="59"/>
      <c r="J163" s="59"/>
      <c r="K163" s="210"/>
      <c r="L163" s="210"/>
      <c r="M163" s="210"/>
      <c r="N163" s="210"/>
      <c r="O163" s="210"/>
      <c r="P163" s="59"/>
      <c r="Q163" s="59"/>
      <c r="R163" s="210"/>
      <c r="S163" s="210"/>
      <c r="T163" s="59"/>
      <c r="U163" s="59"/>
      <c r="V163" s="59"/>
      <c r="W163" s="59"/>
      <c r="X163" s="59"/>
      <c r="Y163" s="210"/>
      <c r="Z163" s="210"/>
      <c r="AA163" s="59"/>
      <c r="AB163" s="59"/>
      <c r="AC163" s="59"/>
      <c r="AD163" s="59"/>
      <c r="AE163" s="210"/>
      <c r="AF163" s="59"/>
      <c r="AG163" s="59"/>
      <c r="AH163" s="59"/>
      <c r="AI163" s="59"/>
      <c r="AJ163" s="59"/>
      <c r="AK163" s="59"/>
    </row>
    <row r="164" spans="2:37" x14ac:dyDescent="0.25">
      <c r="B164" s="59"/>
      <c r="C164" s="59"/>
      <c r="D164" s="59"/>
      <c r="E164" s="59"/>
      <c r="F164" s="59"/>
      <c r="G164" s="210"/>
      <c r="H164" s="210"/>
      <c r="I164" s="59"/>
      <c r="J164" s="59"/>
      <c r="K164" s="210"/>
      <c r="L164" s="210"/>
      <c r="M164" s="210"/>
      <c r="N164" s="210"/>
      <c r="O164" s="210"/>
      <c r="P164" s="59"/>
      <c r="Q164" s="59"/>
      <c r="R164" s="210"/>
      <c r="S164" s="210"/>
      <c r="T164" s="59"/>
      <c r="U164" s="59"/>
      <c r="V164" s="59"/>
      <c r="W164" s="59"/>
      <c r="X164" s="59"/>
      <c r="Y164" s="210"/>
      <c r="Z164" s="210"/>
      <c r="AA164" s="59"/>
      <c r="AB164" s="59"/>
      <c r="AC164" s="59"/>
      <c r="AD164" s="59"/>
      <c r="AE164" s="210"/>
      <c r="AF164" s="59"/>
      <c r="AG164" s="59"/>
      <c r="AH164" s="59"/>
      <c r="AI164" s="59"/>
      <c r="AJ164" s="59"/>
      <c r="AK164" s="59"/>
    </row>
    <row r="165" spans="2:37" x14ac:dyDescent="0.25">
      <c r="B165" s="59"/>
      <c r="C165" s="207">
        <v>28</v>
      </c>
      <c r="D165" s="59"/>
      <c r="E165" s="59"/>
      <c r="F165" s="59"/>
      <c r="G165" s="210"/>
      <c r="H165" s="210"/>
      <c r="I165" s="59"/>
      <c r="J165" s="59"/>
      <c r="K165" s="210"/>
      <c r="L165" s="210"/>
      <c r="M165" s="210"/>
      <c r="N165" s="210"/>
      <c r="O165" s="210"/>
      <c r="P165" s="59"/>
      <c r="Q165" s="59"/>
      <c r="R165" s="210"/>
      <c r="S165" s="210"/>
      <c r="T165" s="59"/>
      <c r="U165" s="59"/>
      <c r="V165" s="59"/>
      <c r="W165" s="59"/>
      <c r="X165" s="59"/>
      <c r="Y165" s="210"/>
      <c r="Z165" s="210"/>
      <c r="AA165" s="59"/>
      <c r="AB165" s="59"/>
      <c r="AC165" s="59"/>
      <c r="AD165" s="59"/>
      <c r="AE165" s="210"/>
      <c r="AF165" s="59"/>
      <c r="AG165" s="59"/>
      <c r="AH165" s="59"/>
      <c r="AI165" s="59"/>
      <c r="AJ165" s="59"/>
      <c r="AK165" s="59"/>
    </row>
    <row r="166" spans="2:37" x14ac:dyDescent="0.25">
      <c r="B166" s="59"/>
      <c r="C166" s="207">
        <v>26</v>
      </c>
      <c r="D166" s="59"/>
      <c r="E166" s="59"/>
      <c r="F166" s="59"/>
      <c r="G166" s="210"/>
      <c r="H166" s="210"/>
      <c r="I166" s="59"/>
      <c r="J166" s="59"/>
      <c r="K166" s="210"/>
      <c r="L166" s="210"/>
      <c r="M166" s="210"/>
      <c r="N166" s="210"/>
      <c r="O166" s="210"/>
      <c r="P166" s="59"/>
      <c r="Q166" s="59"/>
      <c r="R166" s="210"/>
      <c r="S166" s="210"/>
      <c r="T166" s="59"/>
      <c r="U166" s="59"/>
      <c r="V166" s="59"/>
      <c r="W166" s="59"/>
      <c r="X166" s="59"/>
      <c r="Y166" s="210"/>
      <c r="Z166" s="210"/>
      <c r="AA166" s="59"/>
      <c r="AB166" s="59"/>
      <c r="AC166" s="59"/>
      <c r="AD166" s="59"/>
      <c r="AE166" s="210"/>
      <c r="AF166" s="59"/>
      <c r="AG166" s="59"/>
      <c r="AH166" s="59"/>
      <c r="AI166" s="59"/>
      <c r="AJ166" s="59"/>
      <c r="AK166" s="59"/>
    </row>
    <row r="167" spans="2:37" x14ac:dyDescent="0.25">
      <c r="B167" s="59"/>
      <c r="C167" s="209">
        <v>28</v>
      </c>
      <c r="D167" s="59"/>
      <c r="E167" s="59"/>
      <c r="F167" s="59"/>
      <c r="G167" s="210"/>
      <c r="H167" s="210"/>
      <c r="I167" s="59"/>
      <c r="J167" s="59"/>
      <c r="K167" s="210"/>
      <c r="L167" s="210"/>
      <c r="M167" s="210"/>
      <c r="N167" s="210"/>
      <c r="O167" s="210"/>
      <c r="P167" s="59"/>
      <c r="Q167" s="59"/>
      <c r="R167" s="210"/>
      <c r="S167" s="210"/>
      <c r="T167" s="59"/>
      <c r="U167" s="59"/>
      <c r="V167" s="59"/>
      <c r="W167" s="59"/>
      <c r="X167" s="59"/>
      <c r="Y167" s="210"/>
      <c r="Z167" s="210"/>
      <c r="AA167" s="59"/>
      <c r="AB167" s="59"/>
      <c r="AC167" s="59"/>
      <c r="AD167" s="59"/>
      <c r="AE167" s="210"/>
      <c r="AF167" s="59"/>
      <c r="AG167" s="59"/>
      <c r="AH167" s="59"/>
      <c r="AI167" s="59"/>
      <c r="AJ167" s="59"/>
      <c r="AK167" s="59"/>
    </row>
    <row r="168" spans="2:37" x14ac:dyDescent="0.25">
      <c r="B168" s="59"/>
      <c r="C168" s="209">
        <v>26</v>
      </c>
      <c r="D168" s="59"/>
      <c r="E168" s="59"/>
      <c r="F168" s="59"/>
      <c r="G168" s="210"/>
      <c r="H168" s="210"/>
      <c r="I168" s="59"/>
      <c r="J168" s="29"/>
      <c r="K168" s="80"/>
      <c r="L168" s="80"/>
      <c r="M168" s="80"/>
      <c r="N168" s="80"/>
      <c r="O168" s="80"/>
      <c r="P168" s="29"/>
      <c r="Q168" s="29"/>
      <c r="R168" s="80"/>
      <c r="S168" s="80"/>
      <c r="T168" s="29"/>
      <c r="U168" s="29"/>
      <c r="V168" s="29"/>
      <c r="W168" s="29"/>
      <c r="X168" s="29"/>
      <c r="Y168" s="80"/>
      <c r="Z168" s="210"/>
      <c r="AA168" s="59"/>
      <c r="AB168" s="59"/>
      <c r="AC168" s="59"/>
      <c r="AD168" s="59"/>
      <c r="AE168" s="210"/>
      <c r="AF168" s="59"/>
      <c r="AG168" s="59"/>
      <c r="AH168" s="59"/>
      <c r="AI168" s="59"/>
      <c r="AJ168" s="59"/>
      <c r="AK168" s="59"/>
    </row>
    <row r="169" spans="2:37" x14ac:dyDescent="0.25">
      <c r="B169" s="59"/>
      <c r="C169" s="225">
        <v>29</v>
      </c>
      <c r="D169" s="59"/>
      <c r="E169" s="59"/>
      <c r="F169" s="59"/>
      <c r="G169" s="210"/>
      <c r="H169" s="210"/>
      <c r="I169" s="59"/>
      <c r="J169" s="59"/>
      <c r="K169" s="210"/>
      <c r="L169" s="210"/>
      <c r="M169" s="210"/>
      <c r="N169" s="210"/>
      <c r="O169" s="210"/>
      <c r="P169" s="59"/>
      <c r="Q169" s="59"/>
      <c r="R169" s="210"/>
      <c r="S169" s="210"/>
      <c r="T169" s="59"/>
      <c r="U169" s="59"/>
      <c r="V169" s="59"/>
      <c r="W169" s="59"/>
      <c r="X169" s="59"/>
      <c r="Y169" s="210"/>
      <c r="Z169" s="210"/>
      <c r="AA169" s="59"/>
      <c r="AB169" s="59"/>
      <c r="AC169" s="59"/>
      <c r="AD169" s="59"/>
      <c r="AE169" s="210"/>
      <c r="AF169" s="59"/>
      <c r="AG169" s="59"/>
      <c r="AH169" s="59"/>
      <c r="AI169" s="59"/>
      <c r="AJ169" s="59"/>
      <c r="AK169" s="59"/>
    </row>
    <row r="170" spans="2:37" x14ac:dyDescent="0.25">
      <c r="B170" s="59"/>
      <c r="C170" s="225">
        <v>28</v>
      </c>
      <c r="D170" s="59"/>
      <c r="E170" s="59"/>
      <c r="F170" s="59"/>
      <c r="G170" s="210"/>
      <c r="H170" s="210"/>
      <c r="I170" s="59"/>
      <c r="J170" s="59"/>
      <c r="K170" s="210"/>
      <c r="L170" s="210"/>
      <c r="M170" s="210"/>
      <c r="N170" s="210"/>
      <c r="O170" s="210"/>
      <c r="P170" s="59"/>
      <c r="Q170" s="59"/>
      <c r="R170" s="210"/>
      <c r="S170" s="210"/>
      <c r="T170" s="59"/>
      <c r="U170" s="59"/>
      <c r="V170" s="59"/>
      <c r="W170" s="59"/>
      <c r="X170" s="59"/>
      <c r="Y170" s="210"/>
      <c r="Z170" s="210"/>
      <c r="AA170" s="59"/>
      <c r="AB170" s="59"/>
      <c r="AC170" s="59"/>
      <c r="AD170" s="59"/>
      <c r="AE170" s="210"/>
      <c r="AF170" s="59"/>
      <c r="AG170" s="59"/>
      <c r="AH170" s="59"/>
      <c r="AI170" s="59"/>
      <c r="AJ170" s="59"/>
      <c r="AK170" s="59"/>
    </row>
  </sheetData>
  <mergeCells count="21">
    <mergeCell ref="B1:B2"/>
    <mergeCell ref="E1:E2"/>
    <mergeCell ref="F1:F2"/>
    <mergeCell ref="G1:G2"/>
    <mergeCell ref="H1:H2"/>
    <mergeCell ref="G5:G6"/>
    <mergeCell ref="H5:H6"/>
    <mergeCell ref="I5:W5"/>
    <mergeCell ref="J1:Z4"/>
    <mergeCell ref="AA1:AB1"/>
    <mergeCell ref="I1:I2"/>
    <mergeCell ref="AF23:AK23"/>
    <mergeCell ref="H50:H51"/>
    <mergeCell ref="I50:I51"/>
    <mergeCell ref="AG1:AG2"/>
    <mergeCell ref="AH1:AH2"/>
    <mergeCell ref="AI1:AI2"/>
    <mergeCell ref="AC1:AC2"/>
    <mergeCell ref="AD1:AD2"/>
    <mergeCell ref="AE1:AE2"/>
    <mergeCell ref="AF1:A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A13" workbookViewId="0">
      <selection activeCell="E24" sqref="E24:F24"/>
    </sheetView>
  </sheetViews>
  <sheetFormatPr defaultRowHeight="15" x14ac:dyDescent="0.25"/>
  <sheetData>
    <row r="1" spans="1:32" x14ac:dyDescent="0.25">
      <c r="A1" s="339"/>
      <c r="B1" s="336" t="s">
        <v>40</v>
      </c>
      <c r="C1" s="336" t="s">
        <v>39</v>
      </c>
      <c r="D1" s="337" t="s">
        <v>185</v>
      </c>
      <c r="E1" s="326" t="s">
        <v>44</v>
      </c>
      <c r="F1" s="326" t="s">
        <v>42</v>
      </c>
      <c r="G1" s="342" t="s">
        <v>43</v>
      </c>
      <c r="H1" s="344" t="s">
        <v>16</v>
      </c>
      <c r="I1" s="344"/>
      <c r="J1" s="345" t="s">
        <v>50</v>
      </c>
      <c r="K1" s="345" t="s">
        <v>51</v>
      </c>
      <c r="L1" s="345" t="s">
        <v>48</v>
      </c>
      <c r="M1" s="347" t="s">
        <v>49</v>
      </c>
      <c r="N1" s="59"/>
      <c r="O1" s="59"/>
      <c r="P1" s="128" t="s">
        <v>22</v>
      </c>
      <c r="Q1" s="128" t="s">
        <v>23</v>
      </c>
      <c r="R1" s="43"/>
      <c r="S1" s="43"/>
      <c r="T1" s="59"/>
      <c r="U1" s="59"/>
      <c r="V1" s="127"/>
      <c r="W1" s="59"/>
      <c r="X1" s="59"/>
      <c r="Y1" s="59"/>
      <c r="Z1" s="59"/>
      <c r="AA1" s="59"/>
      <c r="AB1" s="127"/>
      <c r="AC1" s="59"/>
      <c r="AD1" s="59"/>
      <c r="AE1" s="59"/>
      <c r="AF1" s="59"/>
    </row>
    <row r="2" spans="1:32" ht="18.75" x14ac:dyDescent="0.3">
      <c r="A2" s="339"/>
      <c r="B2" s="336"/>
      <c r="C2" s="336"/>
      <c r="D2" s="338"/>
      <c r="E2" s="326"/>
      <c r="F2" s="326"/>
      <c r="G2" s="343"/>
      <c r="H2" s="8" t="s">
        <v>17</v>
      </c>
      <c r="I2" s="9" t="s">
        <v>18</v>
      </c>
      <c r="J2" s="346"/>
      <c r="K2" s="346"/>
      <c r="L2" s="346"/>
      <c r="M2" s="339"/>
      <c r="N2" s="59"/>
      <c r="O2" s="192" t="s">
        <v>44</v>
      </c>
      <c r="P2" s="192">
        <v>5</v>
      </c>
      <c r="Q2" s="192">
        <v>5</v>
      </c>
      <c r="R2" s="193"/>
      <c r="S2" s="193"/>
      <c r="T2" s="19"/>
      <c r="U2" s="19"/>
      <c r="V2" s="84"/>
      <c r="W2" s="20"/>
      <c r="X2" s="19"/>
      <c r="Y2" s="19"/>
      <c r="Z2" s="19"/>
      <c r="AA2" s="19"/>
      <c r="AB2" s="84"/>
      <c r="AC2" s="59"/>
      <c r="AD2" s="59"/>
      <c r="AE2" s="59"/>
      <c r="AF2" s="59"/>
    </row>
    <row r="3" spans="1:32" ht="18.75" x14ac:dyDescent="0.3">
      <c r="A3" s="4" t="s">
        <v>22</v>
      </c>
      <c r="B3" s="128">
        <v>26</v>
      </c>
      <c r="C3" s="128">
        <v>0</v>
      </c>
      <c r="D3" s="128"/>
      <c r="E3" s="24">
        <v>5</v>
      </c>
      <c r="F3" s="24">
        <v>16</v>
      </c>
      <c r="G3" s="24">
        <v>5</v>
      </c>
      <c r="H3" s="24">
        <v>2331</v>
      </c>
      <c r="I3" s="128">
        <v>0</v>
      </c>
      <c r="J3" s="24">
        <v>2</v>
      </c>
      <c r="K3" s="24">
        <v>0</v>
      </c>
      <c r="L3" s="24">
        <v>0</v>
      </c>
      <c r="M3" s="24">
        <v>0</v>
      </c>
      <c r="N3" s="59"/>
      <c r="O3" s="192" t="s">
        <v>42</v>
      </c>
      <c r="P3" s="192">
        <v>16</v>
      </c>
      <c r="Q3" s="192">
        <v>18</v>
      </c>
      <c r="R3" s="193"/>
      <c r="S3" s="193"/>
      <c r="T3" s="21"/>
      <c r="U3" s="21"/>
      <c r="V3" s="21"/>
      <c r="W3" s="21"/>
      <c r="X3" s="23"/>
      <c r="Y3" s="23"/>
      <c r="Z3" s="23"/>
      <c r="AA3" s="23"/>
      <c r="AB3" s="23"/>
      <c r="AC3" s="59"/>
      <c r="AD3" s="59"/>
      <c r="AE3" s="59"/>
      <c r="AF3" s="59"/>
    </row>
    <row r="4" spans="1:32" ht="18.75" x14ac:dyDescent="0.3">
      <c r="A4" s="4" t="s">
        <v>23</v>
      </c>
      <c r="B4" s="128">
        <v>27</v>
      </c>
      <c r="C4" s="128">
        <v>0</v>
      </c>
      <c r="D4" s="128"/>
      <c r="E4" s="24">
        <v>5</v>
      </c>
      <c r="F4" s="24">
        <v>18</v>
      </c>
      <c r="G4" s="24">
        <v>4</v>
      </c>
      <c r="H4" s="24">
        <v>1621</v>
      </c>
      <c r="I4" s="128">
        <v>0</v>
      </c>
      <c r="J4" s="24">
        <v>1</v>
      </c>
      <c r="K4" s="24">
        <v>0</v>
      </c>
      <c r="L4" s="24">
        <v>0</v>
      </c>
      <c r="M4" s="24">
        <v>1</v>
      </c>
      <c r="N4" s="59"/>
      <c r="O4" s="192" t="s">
        <v>43</v>
      </c>
      <c r="P4" s="192">
        <v>5</v>
      </c>
      <c r="Q4" s="192">
        <v>4</v>
      </c>
      <c r="R4" s="193"/>
      <c r="S4" s="193"/>
      <c r="T4" s="21"/>
      <c r="U4" s="21"/>
      <c r="V4" s="21"/>
      <c r="W4" s="21"/>
      <c r="X4" s="23"/>
      <c r="Y4" s="23"/>
      <c r="Z4" s="23"/>
      <c r="AA4" s="23"/>
      <c r="AB4" s="23"/>
      <c r="AC4" s="59"/>
      <c r="AD4" s="59"/>
      <c r="AE4" s="59"/>
      <c r="AF4" s="59"/>
    </row>
    <row r="5" spans="1:32" x14ac:dyDescent="0.25">
      <c r="A5" s="172"/>
      <c r="B5" s="173"/>
      <c r="C5" s="174"/>
      <c r="D5" s="173"/>
      <c r="E5" s="175"/>
      <c r="F5" s="21"/>
      <c r="G5" s="21"/>
      <c r="H5" s="21"/>
      <c r="I5" s="21"/>
      <c r="J5" s="21"/>
      <c r="K5" s="21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3"/>
      <c r="Y5" s="23"/>
      <c r="Z5" s="23"/>
      <c r="AA5" s="23"/>
      <c r="AB5" s="23"/>
      <c r="AC5" s="59"/>
      <c r="AD5" s="59"/>
      <c r="AE5" s="59"/>
      <c r="AF5" s="59"/>
    </row>
    <row r="6" spans="1:32" x14ac:dyDescent="0.25">
      <c r="A6" s="178"/>
      <c r="B6" s="128"/>
      <c r="C6" s="128"/>
      <c r="D6" s="128"/>
      <c r="E6" s="348" t="s">
        <v>0</v>
      </c>
      <c r="F6" s="348" t="s">
        <v>1</v>
      </c>
      <c r="G6" s="349" t="s">
        <v>20</v>
      </c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129"/>
      <c r="W6" s="60"/>
      <c r="X6" s="344" t="s">
        <v>16</v>
      </c>
      <c r="Y6" s="344"/>
      <c r="Z6" s="340" t="s">
        <v>52</v>
      </c>
      <c r="AA6" s="340" t="s">
        <v>99</v>
      </c>
      <c r="AB6" s="340" t="s">
        <v>53</v>
      </c>
      <c r="AC6" s="350" t="s">
        <v>50</v>
      </c>
      <c r="AD6" s="350" t="s">
        <v>51</v>
      </c>
      <c r="AE6" s="345" t="s">
        <v>48</v>
      </c>
      <c r="AF6" s="345" t="s">
        <v>49</v>
      </c>
    </row>
    <row r="7" spans="1:32" ht="16.5" thickBot="1" x14ac:dyDescent="0.3">
      <c r="A7" s="4"/>
      <c r="B7" s="128"/>
      <c r="C7" s="128"/>
      <c r="D7" s="128"/>
      <c r="E7" s="348"/>
      <c r="F7" s="348"/>
      <c r="G7" s="7" t="s">
        <v>2</v>
      </c>
      <c r="H7" s="7" t="s">
        <v>3</v>
      </c>
      <c r="I7" s="47" t="s">
        <v>4</v>
      </c>
      <c r="J7" s="47" t="s">
        <v>5</v>
      </c>
      <c r="K7" s="47" t="s">
        <v>6</v>
      </c>
      <c r="L7" s="47" t="s">
        <v>7</v>
      </c>
      <c r="M7" s="47" t="s">
        <v>41</v>
      </c>
      <c r="N7" s="7" t="s">
        <v>8</v>
      </c>
      <c r="O7" s="7" t="s">
        <v>9</v>
      </c>
      <c r="P7" s="7" t="s">
        <v>10</v>
      </c>
      <c r="Q7" s="7" t="s">
        <v>11</v>
      </c>
      <c r="R7" s="7" t="s">
        <v>12</v>
      </c>
      <c r="S7" s="7" t="s">
        <v>13</v>
      </c>
      <c r="T7" s="7" t="s">
        <v>14</v>
      </c>
      <c r="U7" s="7" t="s">
        <v>15</v>
      </c>
      <c r="V7" s="47" t="s">
        <v>78</v>
      </c>
      <c r="W7" s="6" t="s">
        <v>19</v>
      </c>
      <c r="X7" s="8" t="s">
        <v>17</v>
      </c>
      <c r="Y7" s="8" t="s">
        <v>18</v>
      </c>
      <c r="Z7" s="341"/>
      <c r="AA7" s="341"/>
      <c r="AB7" s="341"/>
      <c r="AC7" s="351"/>
      <c r="AD7" s="351"/>
      <c r="AE7" s="346"/>
      <c r="AF7" s="346"/>
    </row>
    <row r="8" spans="1:32" ht="16.5" thickBot="1" x14ac:dyDescent="0.3">
      <c r="A8" s="194" t="s">
        <v>22</v>
      </c>
      <c r="B8" s="129"/>
      <c r="C8" s="129"/>
      <c r="D8" s="129"/>
      <c r="E8" s="195"/>
      <c r="F8" s="195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96"/>
      <c r="X8" s="197">
        <v>2331</v>
      </c>
      <c r="Y8" s="197">
        <v>0</v>
      </c>
      <c r="Z8" s="128">
        <v>5</v>
      </c>
      <c r="AA8" s="32">
        <v>0</v>
      </c>
      <c r="AB8" s="198">
        <v>0</v>
      </c>
      <c r="AC8" s="199">
        <v>2</v>
      </c>
      <c r="AD8" s="199">
        <v>0</v>
      </c>
      <c r="AE8" s="200">
        <v>0</v>
      </c>
      <c r="AF8" s="200">
        <v>0</v>
      </c>
    </row>
    <row r="9" spans="1:32" ht="16.5" thickBot="1" x14ac:dyDescent="0.3">
      <c r="A9" s="194" t="s">
        <v>23</v>
      </c>
      <c r="B9" s="129"/>
      <c r="C9" s="129"/>
      <c r="D9" s="129"/>
      <c r="E9" s="195"/>
      <c r="F9" s="195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96"/>
      <c r="X9" s="197">
        <v>1621</v>
      </c>
      <c r="Y9" s="197">
        <v>2</v>
      </c>
      <c r="Z9" s="128">
        <v>5</v>
      </c>
      <c r="AA9" s="32">
        <v>1</v>
      </c>
      <c r="AB9" s="198">
        <v>0</v>
      </c>
      <c r="AC9" s="199">
        <v>1</v>
      </c>
      <c r="AD9" s="199">
        <v>0</v>
      </c>
      <c r="AE9" s="200">
        <v>0</v>
      </c>
      <c r="AF9" s="200">
        <v>1</v>
      </c>
    </row>
    <row r="10" spans="1:32" ht="16.5" thickBot="1" x14ac:dyDescent="0.3">
      <c r="A10" s="194" t="s">
        <v>24</v>
      </c>
      <c r="B10" s="129">
        <v>27</v>
      </c>
      <c r="C10" s="129">
        <v>1</v>
      </c>
      <c r="D10" s="129"/>
      <c r="E10" s="201">
        <v>4.7037037037037033</v>
      </c>
      <c r="F10" s="201">
        <v>4.7037037037037033</v>
      </c>
      <c r="G10" s="202">
        <v>4.4074074074074074</v>
      </c>
      <c r="H10" s="202">
        <v>4.5925925925925926</v>
      </c>
      <c r="I10" s="129"/>
      <c r="J10" s="129"/>
      <c r="K10" s="202">
        <v>4.2222222222222223</v>
      </c>
      <c r="L10" s="129"/>
      <c r="M10" s="202">
        <v>4.5555555555555554</v>
      </c>
      <c r="N10" s="129"/>
      <c r="O10" s="129"/>
      <c r="P10" s="129"/>
      <c r="Q10" s="129"/>
      <c r="R10" s="202">
        <v>4.8518518518518521</v>
      </c>
      <c r="S10" s="202">
        <v>4.8148148148148149</v>
      </c>
      <c r="T10" s="202">
        <v>4.9259259259259256</v>
      </c>
      <c r="U10" s="202">
        <v>4.7407407407407405</v>
      </c>
      <c r="V10" s="129"/>
      <c r="W10" s="187">
        <f>AVERAGE(G10:V10)</f>
        <v>4.6388888888888884</v>
      </c>
      <c r="X10" s="197">
        <v>1389</v>
      </c>
      <c r="Y10" s="197">
        <v>0</v>
      </c>
      <c r="Z10" s="128">
        <v>7</v>
      </c>
      <c r="AA10" s="32">
        <v>7</v>
      </c>
      <c r="AB10" s="198">
        <v>0</v>
      </c>
      <c r="AC10" s="199">
        <v>0</v>
      </c>
      <c r="AD10" s="199">
        <v>0</v>
      </c>
      <c r="AE10" s="200">
        <v>2</v>
      </c>
      <c r="AF10" s="200">
        <v>0</v>
      </c>
    </row>
    <row r="11" spans="1:32" ht="16.5" thickBot="1" x14ac:dyDescent="0.3">
      <c r="A11" s="194" t="s">
        <v>25</v>
      </c>
      <c r="B11" s="129">
        <v>26</v>
      </c>
      <c r="C11" s="129">
        <v>3</v>
      </c>
      <c r="D11" s="129"/>
      <c r="E11" s="201">
        <v>4.7307692307692308</v>
      </c>
      <c r="F11" s="201">
        <v>4.615384615384615</v>
      </c>
      <c r="G11" s="202">
        <v>4.115384615384615</v>
      </c>
      <c r="H11" s="202">
        <v>4.4230769230769234</v>
      </c>
      <c r="I11" s="129"/>
      <c r="J11" s="129"/>
      <c r="K11" s="202">
        <v>4.4230769230769234</v>
      </c>
      <c r="L11" s="129"/>
      <c r="M11" s="202">
        <v>4.6923076923076925</v>
      </c>
      <c r="N11" s="129"/>
      <c r="O11" s="129"/>
      <c r="P11" s="129"/>
      <c r="Q11" s="129"/>
      <c r="R11" s="202">
        <v>4.8076923076923075</v>
      </c>
      <c r="S11" s="202">
        <v>4.8461538461538458</v>
      </c>
      <c r="T11" s="202">
        <v>5</v>
      </c>
      <c r="U11" s="202">
        <v>4.9615384615384617</v>
      </c>
      <c r="V11" s="129"/>
      <c r="W11" s="187">
        <f t="shared" ref="W11:W21" si="0">AVERAGE(G11:V11)</f>
        <v>4.6586538461538458</v>
      </c>
      <c r="X11" s="197">
        <v>1754</v>
      </c>
      <c r="Y11" s="197">
        <v>0</v>
      </c>
      <c r="Z11" s="128">
        <v>8</v>
      </c>
      <c r="AA11" s="32">
        <v>1</v>
      </c>
      <c r="AB11" s="198">
        <v>0</v>
      </c>
      <c r="AC11" s="199">
        <v>0</v>
      </c>
      <c r="AD11" s="199">
        <v>1</v>
      </c>
      <c r="AE11" s="200">
        <v>3</v>
      </c>
      <c r="AF11" s="200">
        <v>1</v>
      </c>
    </row>
    <row r="12" spans="1:32" ht="16.5" thickBot="1" x14ac:dyDescent="0.3">
      <c r="A12" s="194" t="s">
        <v>26</v>
      </c>
      <c r="B12" s="129">
        <v>28</v>
      </c>
      <c r="C12" s="129">
        <v>2</v>
      </c>
      <c r="D12" s="129"/>
      <c r="E12" s="203">
        <v>4.2413793103448274</v>
      </c>
      <c r="F12" s="203">
        <v>4.1724137931034484</v>
      </c>
      <c r="G12" s="204">
        <v>4.2068965517241379</v>
      </c>
      <c r="H12" s="204">
        <v>4.1724137931034484</v>
      </c>
      <c r="I12" s="129"/>
      <c r="J12" s="129"/>
      <c r="K12" s="204">
        <v>4.4482758620689653</v>
      </c>
      <c r="L12" s="129"/>
      <c r="M12" s="204">
        <v>4.3793103448275863</v>
      </c>
      <c r="N12" s="129"/>
      <c r="O12" s="129"/>
      <c r="P12" s="202"/>
      <c r="Q12" s="202"/>
      <c r="R12" s="204">
        <v>4.8965517241379306</v>
      </c>
      <c r="S12" s="204">
        <v>4.8965517241379306</v>
      </c>
      <c r="T12" s="204">
        <v>4.8275862068965516</v>
      </c>
      <c r="U12" s="204">
        <v>4.9655172413793105</v>
      </c>
      <c r="V12" s="202"/>
      <c r="W12" s="187">
        <f t="shared" si="0"/>
        <v>4.5991379310344831</v>
      </c>
      <c r="X12" s="197">
        <v>1619</v>
      </c>
      <c r="Y12" s="197">
        <v>0</v>
      </c>
      <c r="Z12" s="32">
        <v>7</v>
      </c>
      <c r="AA12" s="32">
        <v>2</v>
      </c>
      <c r="AB12" s="198">
        <v>0</v>
      </c>
      <c r="AC12" s="199">
        <v>2</v>
      </c>
      <c r="AD12" s="199">
        <v>2</v>
      </c>
      <c r="AE12" s="200">
        <v>1</v>
      </c>
      <c r="AF12" s="200">
        <v>0</v>
      </c>
    </row>
    <row r="13" spans="1:32" ht="16.5" thickBot="1" x14ac:dyDescent="0.3">
      <c r="A13" s="194" t="s">
        <v>27</v>
      </c>
      <c r="B13" s="129">
        <v>28</v>
      </c>
      <c r="C13" s="129">
        <v>3</v>
      </c>
      <c r="D13" s="129"/>
      <c r="E13" s="201">
        <v>4.6785714285714288</v>
      </c>
      <c r="F13" s="201">
        <v>4.6428571428571432</v>
      </c>
      <c r="G13" s="202">
        <v>4.2142857142857144</v>
      </c>
      <c r="H13" s="202">
        <v>4.4285714285714288</v>
      </c>
      <c r="I13" s="129"/>
      <c r="J13" s="129"/>
      <c r="K13" s="202">
        <v>4.1785714285714288</v>
      </c>
      <c r="L13" s="129"/>
      <c r="M13" s="202">
        <v>4.5357142857142856</v>
      </c>
      <c r="N13" s="129"/>
      <c r="O13" s="129"/>
      <c r="P13" s="129"/>
      <c r="Q13" s="129"/>
      <c r="R13" s="202">
        <v>4.9642857142857144</v>
      </c>
      <c r="S13" s="202">
        <v>5</v>
      </c>
      <c r="T13" s="202">
        <v>4.9642857142857144</v>
      </c>
      <c r="U13" s="202">
        <v>5</v>
      </c>
      <c r="V13" s="202"/>
      <c r="W13" s="187">
        <f t="shared" si="0"/>
        <v>4.6607142857142856</v>
      </c>
      <c r="X13" s="197">
        <v>1499</v>
      </c>
      <c r="Y13" s="197">
        <v>0</v>
      </c>
      <c r="Z13" s="32">
        <v>6</v>
      </c>
      <c r="AA13" s="32">
        <v>4</v>
      </c>
      <c r="AB13" s="198">
        <v>0</v>
      </c>
      <c r="AC13" s="199">
        <v>0</v>
      </c>
      <c r="AD13" s="199">
        <v>0</v>
      </c>
      <c r="AE13" s="200">
        <v>5</v>
      </c>
      <c r="AF13" s="200">
        <v>0</v>
      </c>
    </row>
    <row r="14" spans="1:32" ht="16.5" thickBot="1" x14ac:dyDescent="0.3">
      <c r="A14" s="194" t="s">
        <v>28</v>
      </c>
      <c r="B14" s="129">
        <v>24</v>
      </c>
      <c r="C14" s="129">
        <v>2</v>
      </c>
      <c r="D14" s="129"/>
      <c r="E14" s="201">
        <v>4.625</v>
      </c>
      <c r="F14" s="201">
        <v>4.666666666666667</v>
      </c>
      <c r="G14" s="202">
        <v>4.458333333333333</v>
      </c>
      <c r="H14" s="202">
        <v>4.708333333333333</v>
      </c>
      <c r="I14" s="129"/>
      <c r="J14" s="202">
        <v>4.6086956521739131</v>
      </c>
      <c r="K14" s="202">
        <v>4.4782608695652177</v>
      </c>
      <c r="L14" s="129"/>
      <c r="M14" s="202">
        <v>4.333333333333333</v>
      </c>
      <c r="N14" s="129"/>
      <c r="O14" s="129"/>
      <c r="P14" s="129"/>
      <c r="Q14" s="129"/>
      <c r="R14" s="202">
        <v>4.916666666666667</v>
      </c>
      <c r="S14" s="202">
        <v>4.916666666666667</v>
      </c>
      <c r="T14" s="202">
        <v>4.875</v>
      </c>
      <c r="U14" s="202">
        <v>5</v>
      </c>
      <c r="V14" s="129"/>
      <c r="W14" s="187">
        <f t="shared" si="0"/>
        <v>4.6994766505636072</v>
      </c>
      <c r="X14" s="197">
        <v>1556</v>
      </c>
      <c r="Y14" s="197">
        <v>0</v>
      </c>
      <c r="Z14" s="32">
        <v>9</v>
      </c>
      <c r="AA14" s="32">
        <v>2</v>
      </c>
      <c r="AB14" s="198">
        <v>0</v>
      </c>
      <c r="AC14" s="199">
        <v>0</v>
      </c>
      <c r="AD14" s="199">
        <v>1</v>
      </c>
      <c r="AE14" s="200">
        <v>3</v>
      </c>
      <c r="AF14" s="200">
        <v>1</v>
      </c>
    </row>
    <row r="15" spans="1:32" ht="16.5" thickBot="1" x14ac:dyDescent="0.3">
      <c r="A15" s="194" t="s">
        <v>29</v>
      </c>
      <c r="B15" s="129">
        <v>25</v>
      </c>
      <c r="C15" s="129">
        <v>5</v>
      </c>
      <c r="D15" s="129"/>
      <c r="E15" s="201">
        <v>4.72</v>
      </c>
      <c r="F15" s="201">
        <v>4.4800000000000004</v>
      </c>
      <c r="G15" s="202">
        <v>4.32</v>
      </c>
      <c r="H15" s="202">
        <v>4.4800000000000004</v>
      </c>
      <c r="I15" s="129"/>
      <c r="J15" s="202">
        <v>4.4000000000000004</v>
      </c>
      <c r="K15" s="202">
        <v>4.2</v>
      </c>
      <c r="L15" s="129"/>
      <c r="M15" s="202">
        <v>4.4800000000000004</v>
      </c>
      <c r="N15" s="129"/>
      <c r="O15" s="202"/>
      <c r="P15" s="129"/>
      <c r="Q15" s="129"/>
      <c r="R15" s="202">
        <v>4.88</v>
      </c>
      <c r="S15" s="202">
        <v>4.88</v>
      </c>
      <c r="T15" s="202">
        <v>4.88</v>
      </c>
      <c r="U15" s="202">
        <v>4.88</v>
      </c>
      <c r="V15" s="129"/>
      <c r="W15" s="187">
        <f t="shared" si="0"/>
        <v>4.6000000000000005</v>
      </c>
      <c r="X15" s="205">
        <v>1722</v>
      </c>
      <c r="Y15" s="197">
        <v>0</v>
      </c>
      <c r="Z15" s="32">
        <v>10</v>
      </c>
      <c r="AA15" s="32">
        <v>1</v>
      </c>
      <c r="AB15" s="198">
        <v>0</v>
      </c>
      <c r="AC15" s="199">
        <v>3</v>
      </c>
      <c r="AD15" s="199">
        <v>4</v>
      </c>
      <c r="AE15" s="200">
        <v>4</v>
      </c>
      <c r="AF15" s="200">
        <v>0</v>
      </c>
    </row>
    <row r="16" spans="1:32" ht="16.5" thickBot="1" x14ac:dyDescent="0.3">
      <c r="A16" s="194" t="s">
        <v>30</v>
      </c>
      <c r="B16" s="129">
        <v>24</v>
      </c>
      <c r="C16" s="129">
        <v>1</v>
      </c>
      <c r="D16" s="129"/>
      <c r="E16" s="201">
        <v>4.333333333333333</v>
      </c>
      <c r="F16" s="201">
        <v>4.333333333333333</v>
      </c>
      <c r="G16" s="202">
        <v>4.375</v>
      </c>
      <c r="H16" s="202">
        <v>4.541666666666667</v>
      </c>
      <c r="I16" s="202">
        <v>4.5</v>
      </c>
      <c r="J16" s="202">
        <v>4.375</v>
      </c>
      <c r="K16" s="202">
        <v>3.9583333333333335</v>
      </c>
      <c r="L16" s="202">
        <v>4.875</v>
      </c>
      <c r="M16" s="202">
        <v>4.375</v>
      </c>
      <c r="N16" s="129"/>
      <c r="O16" s="129"/>
      <c r="P16" s="129"/>
      <c r="Q16" s="129"/>
      <c r="R16" s="202">
        <v>4.625</v>
      </c>
      <c r="S16" s="202">
        <v>4.458333333333333</v>
      </c>
      <c r="T16" s="202">
        <v>5</v>
      </c>
      <c r="U16" s="202">
        <v>4.958333333333333</v>
      </c>
      <c r="V16" s="202">
        <v>4.875</v>
      </c>
      <c r="W16" s="187">
        <f t="shared" si="0"/>
        <v>4.5763888888888893</v>
      </c>
      <c r="X16" s="197">
        <v>1458</v>
      </c>
      <c r="Y16" s="197">
        <v>0</v>
      </c>
      <c r="Z16" s="32">
        <v>6</v>
      </c>
      <c r="AA16" s="32">
        <v>3</v>
      </c>
      <c r="AB16" s="198">
        <v>0</v>
      </c>
      <c r="AC16" s="199">
        <v>0</v>
      </c>
      <c r="AD16" s="199">
        <v>0</v>
      </c>
      <c r="AE16" s="200">
        <v>3</v>
      </c>
      <c r="AF16" s="200">
        <v>0</v>
      </c>
    </row>
    <row r="17" spans="1:32" ht="16.5" thickBot="1" x14ac:dyDescent="0.3">
      <c r="A17" s="194" t="s">
        <v>31</v>
      </c>
      <c r="B17" s="129">
        <v>27</v>
      </c>
      <c r="C17" s="129">
        <v>2</v>
      </c>
      <c r="D17" s="129"/>
      <c r="E17" s="201">
        <v>4.3703703703703702</v>
      </c>
      <c r="F17" s="201">
        <v>4.4074074074074074</v>
      </c>
      <c r="G17" s="202">
        <v>4.1111111111111107</v>
      </c>
      <c r="H17" s="202">
        <v>4.2222222222222223</v>
      </c>
      <c r="I17" s="202">
        <v>4.4814814814814818</v>
      </c>
      <c r="J17" s="202">
        <v>4.3076923076923075</v>
      </c>
      <c r="K17" s="202">
        <v>3.5925925925925926</v>
      </c>
      <c r="L17" s="202">
        <v>4.9629629629629628</v>
      </c>
      <c r="M17" s="202">
        <v>3.925925925925926</v>
      </c>
      <c r="N17" s="129"/>
      <c r="O17" s="129"/>
      <c r="P17" s="129"/>
      <c r="Q17" s="129"/>
      <c r="R17" s="202">
        <v>4.7777777777777777</v>
      </c>
      <c r="S17" s="202">
        <v>4.5925925925925926</v>
      </c>
      <c r="T17" s="202">
        <v>5</v>
      </c>
      <c r="U17" s="202">
        <v>4.7037037037037033</v>
      </c>
      <c r="V17" s="202">
        <v>4.8148148148148149</v>
      </c>
      <c r="W17" s="187">
        <f t="shared" si="0"/>
        <v>4.4577397910731245</v>
      </c>
      <c r="X17" s="197">
        <v>1711</v>
      </c>
      <c r="Y17" s="197">
        <v>0</v>
      </c>
      <c r="Z17" s="32">
        <v>2</v>
      </c>
      <c r="AA17" s="32">
        <v>3</v>
      </c>
      <c r="AB17" s="198">
        <v>0</v>
      </c>
      <c r="AC17" s="199">
        <v>2</v>
      </c>
      <c r="AD17" s="199">
        <v>0</v>
      </c>
      <c r="AE17" s="200">
        <v>2</v>
      </c>
      <c r="AF17" s="200">
        <v>1</v>
      </c>
    </row>
    <row r="18" spans="1:32" ht="16.5" thickBot="1" x14ac:dyDescent="0.3">
      <c r="A18" s="194" t="s">
        <v>32</v>
      </c>
      <c r="B18" s="129">
        <v>27</v>
      </c>
      <c r="C18" s="129">
        <v>0</v>
      </c>
      <c r="D18" s="129"/>
      <c r="E18" s="201">
        <v>4.2</v>
      </c>
      <c r="F18" s="201">
        <v>4.2272727272727275</v>
      </c>
      <c r="G18" s="202">
        <v>4.1481481481481479</v>
      </c>
      <c r="H18" s="202">
        <v>4.2222222222222223</v>
      </c>
      <c r="I18" s="202">
        <v>4.1481481481481479</v>
      </c>
      <c r="J18" s="202">
        <v>4.0740740740740744</v>
      </c>
      <c r="K18" s="202">
        <v>4.0370370370370372</v>
      </c>
      <c r="L18" s="202">
        <v>5</v>
      </c>
      <c r="M18" s="202">
        <v>3.8148148148148149</v>
      </c>
      <c r="N18" s="129"/>
      <c r="O18" s="129"/>
      <c r="P18" s="129"/>
      <c r="Q18" s="129"/>
      <c r="R18" s="202">
        <v>4.7777777777777777</v>
      </c>
      <c r="S18" s="202">
        <v>4.1111111111111107</v>
      </c>
      <c r="T18" s="202">
        <v>4.8148148148148149</v>
      </c>
      <c r="U18" s="202">
        <v>4.7777777777777777</v>
      </c>
      <c r="V18" s="129"/>
      <c r="W18" s="187">
        <f t="shared" si="0"/>
        <v>4.3569023569023582</v>
      </c>
      <c r="X18" s="197">
        <v>2010</v>
      </c>
      <c r="Y18" s="197">
        <v>5</v>
      </c>
      <c r="Z18" s="32">
        <v>5</v>
      </c>
      <c r="AA18" s="32">
        <v>4</v>
      </c>
      <c r="AB18" s="198">
        <v>0</v>
      </c>
      <c r="AC18" s="199">
        <v>2</v>
      </c>
      <c r="AD18" s="199">
        <v>3</v>
      </c>
      <c r="AE18" s="200">
        <v>5</v>
      </c>
      <c r="AF18" s="200">
        <v>0</v>
      </c>
    </row>
    <row r="19" spans="1:32" ht="16.5" thickBot="1" x14ac:dyDescent="0.3">
      <c r="A19" s="194" t="s">
        <v>33</v>
      </c>
      <c r="B19" s="129">
        <v>22</v>
      </c>
      <c r="C19" s="129">
        <v>0</v>
      </c>
      <c r="D19" s="129"/>
      <c r="E19" s="201">
        <v>3.6</v>
      </c>
      <c r="F19" s="201">
        <v>3.65</v>
      </c>
      <c r="G19" s="202">
        <v>3.8181818181818183</v>
      </c>
      <c r="H19" s="202">
        <v>3.6363636363636362</v>
      </c>
      <c r="I19" s="202">
        <v>3.4545454545454546</v>
      </c>
      <c r="J19" s="202">
        <v>3.6818181818181817</v>
      </c>
      <c r="K19" s="202">
        <v>3.3809523809523809</v>
      </c>
      <c r="L19" s="202">
        <v>4.7727272727272725</v>
      </c>
      <c r="M19" s="202">
        <v>3.2272727272727271</v>
      </c>
      <c r="N19" s="129"/>
      <c r="O19" s="129"/>
      <c r="P19" s="129"/>
      <c r="Q19" s="129"/>
      <c r="R19" s="202">
        <v>3.7272727272727271</v>
      </c>
      <c r="S19" s="202">
        <v>3.6363636363636362</v>
      </c>
      <c r="T19" s="202">
        <v>4.5</v>
      </c>
      <c r="U19" s="202">
        <v>4.7727272727272725</v>
      </c>
      <c r="V19" s="129"/>
      <c r="W19" s="187">
        <f t="shared" si="0"/>
        <v>3.8734750098386459</v>
      </c>
      <c r="X19" s="197">
        <v>2080</v>
      </c>
      <c r="Y19" s="197">
        <v>38</v>
      </c>
      <c r="Z19" s="32">
        <v>2</v>
      </c>
      <c r="AA19" s="32">
        <v>1</v>
      </c>
      <c r="AB19" s="32">
        <v>1</v>
      </c>
      <c r="AC19" s="199">
        <v>1</v>
      </c>
      <c r="AD19" s="199">
        <v>4</v>
      </c>
      <c r="AE19" s="200">
        <v>3</v>
      </c>
      <c r="AF19" s="200">
        <v>1</v>
      </c>
    </row>
    <row r="20" spans="1:32" ht="16.5" thickBot="1" x14ac:dyDescent="0.3">
      <c r="A20" s="194" t="s">
        <v>34</v>
      </c>
      <c r="B20" s="129">
        <v>19</v>
      </c>
      <c r="C20" s="129">
        <v>1</v>
      </c>
      <c r="D20" s="129"/>
      <c r="E20" s="201">
        <v>4.5</v>
      </c>
      <c r="F20" s="201">
        <v>4.5</v>
      </c>
      <c r="G20" s="202">
        <v>4</v>
      </c>
      <c r="H20" s="202">
        <v>4.2105263157894735</v>
      </c>
      <c r="I20" s="202">
        <v>4.1052631578947372</v>
      </c>
      <c r="J20" s="202">
        <v>4</v>
      </c>
      <c r="K20" s="202">
        <v>3.4210526315789473</v>
      </c>
      <c r="L20" s="202">
        <v>4.6315789473684212</v>
      </c>
      <c r="M20" s="129"/>
      <c r="N20" s="202">
        <v>3.3684210526315788</v>
      </c>
      <c r="O20" s="202">
        <v>3.5789473684210527</v>
      </c>
      <c r="P20" s="202">
        <v>3.4210526315789473</v>
      </c>
      <c r="Q20" s="202">
        <v>3.7894736842105261</v>
      </c>
      <c r="R20" s="202">
        <v>4.3684210526315788</v>
      </c>
      <c r="S20" s="202">
        <v>4.4210526315789478</v>
      </c>
      <c r="T20" s="202">
        <v>4.9473684210526319</v>
      </c>
      <c r="U20" s="202">
        <v>4.6842105263157894</v>
      </c>
      <c r="V20" s="202"/>
      <c r="W20" s="187">
        <f t="shared" si="0"/>
        <v>4.0676691729323302</v>
      </c>
      <c r="X20" s="197">
        <v>1426</v>
      </c>
      <c r="Y20" s="197">
        <v>1</v>
      </c>
      <c r="Z20" s="32">
        <v>2</v>
      </c>
      <c r="AA20" s="32">
        <v>1</v>
      </c>
      <c r="AB20" s="32">
        <v>0</v>
      </c>
      <c r="AC20" s="199">
        <v>2</v>
      </c>
      <c r="AD20" s="199">
        <v>4</v>
      </c>
      <c r="AE20" s="200">
        <v>2</v>
      </c>
      <c r="AF20" s="200">
        <v>0</v>
      </c>
    </row>
    <row r="21" spans="1:32" ht="16.5" thickBot="1" x14ac:dyDescent="0.3">
      <c r="A21" s="194" t="s">
        <v>35</v>
      </c>
      <c r="B21" s="129">
        <v>16</v>
      </c>
      <c r="C21" s="129">
        <v>2</v>
      </c>
      <c r="D21" s="129">
        <v>1</v>
      </c>
      <c r="E21" s="201">
        <v>4.333333333333333</v>
      </c>
      <c r="F21" s="201">
        <v>4.2</v>
      </c>
      <c r="G21" s="202">
        <v>3.8235294117647061</v>
      </c>
      <c r="H21" s="202">
        <v>4.117647058823529</v>
      </c>
      <c r="I21" s="202">
        <v>4.0588235294117645</v>
      </c>
      <c r="J21" s="202">
        <v>3.9333333333333331</v>
      </c>
      <c r="K21" s="202">
        <v>3.5882352941176472</v>
      </c>
      <c r="L21" s="202">
        <v>4.4375</v>
      </c>
      <c r="M21" s="206"/>
      <c r="N21" s="202">
        <v>3.7058823529411766</v>
      </c>
      <c r="O21" s="202">
        <v>3.8823529411764706</v>
      </c>
      <c r="P21" s="202">
        <v>3.2352941176470589</v>
      </c>
      <c r="Q21" s="202">
        <v>3.9411764705882355</v>
      </c>
      <c r="R21" s="202">
        <v>4.625</v>
      </c>
      <c r="S21" s="202">
        <v>4.5625</v>
      </c>
      <c r="T21" s="202">
        <v>5</v>
      </c>
      <c r="U21" s="202">
        <v>4.625</v>
      </c>
      <c r="V21" s="129"/>
      <c r="W21" s="187">
        <f t="shared" si="0"/>
        <v>4.1097338935574239</v>
      </c>
      <c r="X21" s="197">
        <v>1829</v>
      </c>
      <c r="Y21" s="197">
        <v>1</v>
      </c>
      <c r="Z21" s="32">
        <v>1</v>
      </c>
      <c r="AA21" s="32">
        <v>2</v>
      </c>
      <c r="AB21" s="32">
        <v>0</v>
      </c>
      <c r="AC21" s="199">
        <v>0</v>
      </c>
      <c r="AD21" s="199">
        <v>0</v>
      </c>
      <c r="AE21" s="200">
        <v>5</v>
      </c>
      <c r="AF21" s="200">
        <v>0</v>
      </c>
    </row>
    <row r="22" spans="1:32" ht="16.5" thickBot="1" x14ac:dyDescent="0.3">
      <c r="A22" s="194" t="s">
        <v>36</v>
      </c>
      <c r="B22" s="129">
        <v>26</v>
      </c>
      <c r="C22" s="129">
        <v>1</v>
      </c>
      <c r="D22" s="129"/>
      <c r="E22" s="201">
        <v>4.615384615384615</v>
      </c>
      <c r="F22" s="201">
        <v>4.2307692307692308</v>
      </c>
      <c r="G22" s="202">
        <v>4.1538461538461542</v>
      </c>
      <c r="H22" s="202">
        <v>4.3076923076923075</v>
      </c>
      <c r="I22" s="202">
        <v>4.1923076923076925</v>
      </c>
      <c r="J22" s="202">
        <v>4.384615384615385</v>
      </c>
      <c r="K22" s="202">
        <v>3.6923076923076925</v>
      </c>
      <c r="L22" s="202">
        <v>4.9615384615384617</v>
      </c>
      <c r="M22" s="129"/>
      <c r="N22" s="202">
        <v>3.6538461538461537</v>
      </c>
      <c r="O22" s="202">
        <v>3.5384615384615383</v>
      </c>
      <c r="P22" s="202">
        <v>3.5</v>
      </c>
      <c r="Q22" s="202">
        <v>3.9615384615384617</v>
      </c>
      <c r="R22" s="202">
        <v>4.5</v>
      </c>
      <c r="S22" s="202">
        <v>4.0384615384615383</v>
      </c>
      <c r="T22" s="202">
        <v>4.7692307692307692</v>
      </c>
      <c r="U22" s="202">
        <v>4.76</v>
      </c>
      <c r="V22" s="129"/>
      <c r="W22" s="187">
        <v>4.1705409974640739</v>
      </c>
      <c r="X22" s="197">
        <v>1992</v>
      </c>
      <c r="Y22" s="197">
        <v>0</v>
      </c>
      <c r="Z22" s="32">
        <v>6</v>
      </c>
      <c r="AA22" s="32">
        <v>1</v>
      </c>
      <c r="AB22" s="32">
        <v>0</v>
      </c>
      <c r="AC22" s="199">
        <v>2</v>
      </c>
      <c r="AD22" s="199">
        <v>4</v>
      </c>
      <c r="AE22" s="200">
        <v>7</v>
      </c>
      <c r="AF22" s="200">
        <v>0</v>
      </c>
    </row>
    <row r="23" spans="1:32" ht="16.5" thickBot="1" x14ac:dyDescent="0.3">
      <c r="A23" s="194" t="s">
        <v>37</v>
      </c>
      <c r="B23" s="129">
        <v>23</v>
      </c>
      <c r="C23" s="129">
        <v>0</v>
      </c>
      <c r="D23" s="129"/>
      <c r="E23" s="201">
        <v>4.2608695652173916</v>
      </c>
      <c r="F23" s="201">
        <v>3.6956521739130435</v>
      </c>
      <c r="G23" s="202">
        <v>3.7826086956521738</v>
      </c>
      <c r="H23" s="202">
        <v>3.8260869565217392</v>
      </c>
      <c r="I23" s="202">
        <v>3.8695652173913042</v>
      </c>
      <c r="J23" s="202">
        <v>3.8260869565217392</v>
      </c>
      <c r="K23" s="202">
        <v>2.9565217391304346</v>
      </c>
      <c r="L23" s="202">
        <v>4.4782608695652177</v>
      </c>
      <c r="M23" s="129"/>
      <c r="N23" s="202">
        <v>3.1739130434782608</v>
      </c>
      <c r="O23" s="202">
        <v>3.1739130434782608</v>
      </c>
      <c r="P23" s="202">
        <v>3</v>
      </c>
      <c r="Q23" s="202">
        <v>3.4347826086956523</v>
      </c>
      <c r="R23" s="202">
        <v>4.2608695652173916</v>
      </c>
      <c r="S23" s="202">
        <v>3.8695652173913042</v>
      </c>
      <c r="T23" s="202">
        <v>4.8260869565217392</v>
      </c>
      <c r="U23" s="202">
        <v>4.7142857142857144</v>
      </c>
      <c r="V23" s="202"/>
      <c r="W23" s="187">
        <f>AVERAGE(M23:V23)</f>
        <v>3.8066770186335406</v>
      </c>
      <c r="X23" s="197">
        <v>978</v>
      </c>
      <c r="Y23" s="197">
        <v>1</v>
      </c>
      <c r="Z23" s="32">
        <v>0</v>
      </c>
      <c r="AA23" s="32">
        <v>1</v>
      </c>
      <c r="AB23" s="32">
        <v>0</v>
      </c>
      <c r="AC23" s="199">
        <v>1</v>
      </c>
      <c r="AD23" s="199">
        <v>4</v>
      </c>
      <c r="AE23" s="200">
        <v>4</v>
      </c>
      <c r="AF23" s="200">
        <v>0</v>
      </c>
    </row>
    <row r="24" spans="1:32" ht="16.5" thickBot="1" x14ac:dyDescent="0.3">
      <c r="A24" s="194" t="s">
        <v>38</v>
      </c>
      <c r="B24" s="129">
        <f>SUM(B3:B23)</f>
        <v>395</v>
      </c>
      <c r="C24" s="129">
        <f>SUM(C3:C23)</f>
        <v>23</v>
      </c>
      <c r="D24" s="129">
        <f>SUM(D3:D23)</f>
        <v>1</v>
      </c>
      <c r="E24" s="201">
        <f t="shared" ref="E24:W24" si="1">AVERAGE(E10:E23)</f>
        <v>4.4223367779305889</v>
      </c>
      <c r="F24" s="201">
        <f t="shared" si="1"/>
        <v>4.3232471996008091</v>
      </c>
      <c r="G24" s="201">
        <f t="shared" si="1"/>
        <v>4.1381952114885223</v>
      </c>
      <c r="H24" s="201">
        <f t="shared" si="1"/>
        <v>4.2778153897842515</v>
      </c>
      <c r="I24" s="201">
        <f t="shared" si="1"/>
        <v>4.1012668351475723</v>
      </c>
      <c r="J24" s="201">
        <f t="shared" si="1"/>
        <v>4.159131589022893</v>
      </c>
      <c r="K24" s="201">
        <f t="shared" si="1"/>
        <v>3.8983885718967732</v>
      </c>
      <c r="L24" s="201">
        <f t="shared" si="1"/>
        <v>4.7649460642702923</v>
      </c>
      <c r="M24" s="201">
        <f t="shared" si="1"/>
        <v>4.231923467975192</v>
      </c>
      <c r="N24" s="201">
        <f t="shared" si="1"/>
        <v>3.4755156507242928</v>
      </c>
      <c r="O24" s="201">
        <f t="shared" si="1"/>
        <v>3.543418722884331</v>
      </c>
      <c r="P24" s="201">
        <f t="shared" si="1"/>
        <v>3.2890866873065017</v>
      </c>
      <c r="Q24" s="201">
        <f t="shared" si="1"/>
        <v>3.7817428062582188</v>
      </c>
      <c r="R24" s="201">
        <f t="shared" si="1"/>
        <v>4.641369083236552</v>
      </c>
      <c r="S24" s="201">
        <f t="shared" si="1"/>
        <v>4.5031547937575516</v>
      </c>
      <c r="T24" s="201">
        <f t="shared" si="1"/>
        <v>4.8807356291948674</v>
      </c>
      <c r="U24" s="201">
        <f t="shared" si="1"/>
        <v>4.824559626557293</v>
      </c>
      <c r="V24" s="201">
        <f t="shared" si="1"/>
        <v>4.8449074074074074</v>
      </c>
      <c r="W24" s="201">
        <f t="shared" si="1"/>
        <v>4.3768570522603927</v>
      </c>
      <c r="X24" s="197">
        <v>26975</v>
      </c>
      <c r="Y24" s="197">
        <v>48</v>
      </c>
      <c r="Z24" s="32">
        <f>SUM(Z8:Z23)</f>
        <v>81</v>
      </c>
      <c r="AA24" s="32">
        <f>SUM(AA8:AA23)</f>
        <v>34</v>
      </c>
      <c r="AB24" s="32">
        <f>SUM(AB8:AB23)</f>
        <v>1</v>
      </c>
      <c r="AC24" s="199">
        <v>18</v>
      </c>
      <c r="AD24" s="199">
        <v>27</v>
      </c>
      <c r="AE24" s="200">
        <v>49</v>
      </c>
      <c r="AF24" s="200">
        <v>5</v>
      </c>
    </row>
  </sheetData>
  <mergeCells count="23">
    <mergeCell ref="AB6:AB7"/>
    <mergeCell ref="AC6:AC7"/>
    <mergeCell ref="AD6:AD7"/>
    <mergeCell ref="AE6:AE7"/>
    <mergeCell ref="AF6:AF7"/>
    <mergeCell ref="E6:E7"/>
    <mergeCell ref="F6:F7"/>
    <mergeCell ref="G6:U6"/>
    <mergeCell ref="X6:Y6"/>
    <mergeCell ref="Z6:Z7"/>
    <mergeCell ref="AA6:AA7"/>
    <mergeCell ref="G1:G2"/>
    <mergeCell ref="H1:I1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opLeftCell="A11" workbookViewId="0">
      <selection activeCell="E22" sqref="E22:F22"/>
    </sheetView>
  </sheetViews>
  <sheetFormatPr defaultRowHeight="15" x14ac:dyDescent="0.25"/>
  <sheetData>
    <row r="1" spans="1:31" x14ac:dyDescent="0.25">
      <c r="A1" s="339"/>
      <c r="B1" s="336" t="s">
        <v>40</v>
      </c>
      <c r="C1" s="336" t="s">
        <v>39</v>
      </c>
      <c r="D1" s="337" t="s">
        <v>75</v>
      </c>
      <c r="E1" s="326" t="s">
        <v>44</v>
      </c>
      <c r="F1" s="326" t="s">
        <v>42</v>
      </c>
      <c r="G1" s="343" t="s">
        <v>43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59"/>
      <c r="X1" s="352"/>
      <c r="Y1" s="352"/>
      <c r="Z1" s="43"/>
      <c r="AA1" s="43"/>
      <c r="AB1" s="189"/>
      <c r="AC1" s="189"/>
      <c r="AD1" s="189"/>
      <c r="AE1" s="189"/>
    </row>
    <row r="2" spans="1:31" ht="15.75" x14ac:dyDescent="0.25">
      <c r="A2" s="339"/>
      <c r="B2" s="336"/>
      <c r="C2" s="336"/>
      <c r="D2" s="338"/>
      <c r="E2" s="326"/>
      <c r="F2" s="326"/>
      <c r="G2" s="343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  <c r="T2" s="168"/>
      <c r="U2" s="168"/>
      <c r="V2" s="168"/>
      <c r="W2" s="20"/>
      <c r="X2" s="190"/>
      <c r="Y2" s="190"/>
      <c r="Z2" s="43"/>
      <c r="AA2" s="43"/>
      <c r="AB2" s="168"/>
      <c r="AC2" s="168"/>
      <c r="AD2" s="168"/>
      <c r="AE2" s="189"/>
    </row>
    <row r="3" spans="1:31" x14ac:dyDescent="0.25">
      <c r="A3" s="169" t="s">
        <v>22</v>
      </c>
      <c r="B3" s="128">
        <v>27</v>
      </c>
      <c r="C3" s="128">
        <v>1</v>
      </c>
      <c r="D3" s="128"/>
      <c r="E3" s="24">
        <v>8</v>
      </c>
      <c r="F3" s="24">
        <v>12</v>
      </c>
      <c r="G3" s="170">
        <v>7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71"/>
      <c r="T3" s="167"/>
      <c r="U3" s="167"/>
      <c r="V3" s="167"/>
      <c r="W3" s="59"/>
      <c r="X3" s="191"/>
      <c r="Y3" s="189"/>
      <c r="Z3" s="43"/>
      <c r="AA3" s="43"/>
      <c r="AB3" s="191"/>
      <c r="AC3" s="191"/>
      <c r="AD3" s="191"/>
      <c r="AE3" s="189"/>
    </row>
    <row r="4" spans="1:31" x14ac:dyDescent="0.25">
      <c r="A4" s="169" t="s">
        <v>23</v>
      </c>
      <c r="B4" s="128">
        <v>23</v>
      </c>
      <c r="C4" s="128">
        <v>3</v>
      </c>
      <c r="D4" s="128"/>
      <c r="E4" s="24">
        <v>6</v>
      </c>
      <c r="F4" s="24">
        <v>14</v>
      </c>
      <c r="G4" s="170">
        <v>3</v>
      </c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71"/>
      <c r="T4" s="171"/>
      <c r="U4" s="171"/>
      <c r="V4" s="171"/>
      <c r="W4" s="21"/>
      <c r="X4" s="191"/>
      <c r="Y4" s="189"/>
      <c r="Z4" s="43"/>
      <c r="AA4" s="43"/>
      <c r="AB4" s="191"/>
      <c r="AC4" s="191"/>
      <c r="AD4" s="191"/>
      <c r="AE4" s="191"/>
    </row>
    <row r="5" spans="1:31" x14ac:dyDescent="0.25">
      <c r="A5" s="172"/>
      <c r="B5" s="173"/>
      <c r="C5" s="174"/>
      <c r="D5" s="173"/>
      <c r="E5" s="175"/>
      <c r="F5" s="176"/>
      <c r="G5" s="171"/>
      <c r="H5" s="171"/>
      <c r="I5" s="171"/>
      <c r="J5" s="171"/>
      <c r="K5" s="171"/>
      <c r="L5" s="171"/>
      <c r="M5" s="171"/>
      <c r="N5" s="171"/>
      <c r="O5" s="177"/>
      <c r="P5" s="171"/>
      <c r="Q5" s="171"/>
      <c r="R5" s="171"/>
      <c r="S5" s="171"/>
      <c r="T5" s="171"/>
      <c r="U5" s="171"/>
      <c r="V5" s="171"/>
      <c r="W5" s="21"/>
      <c r="X5" s="23"/>
      <c r="Y5" s="23"/>
      <c r="Z5" s="23"/>
      <c r="AA5" s="23"/>
      <c r="AB5" s="127"/>
      <c r="AC5" s="127"/>
      <c r="AD5" s="127"/>
      <c r="AE5" s="127"/>
    </row>
    <row r="6" spans="1:31" x14ac:dyDescent="0.25">
      <c r="A6" s="178"/>
      <c r="B6" s="179"/>
      <c r="C6" s="91"/>
      <c r="D6" s="180"/>
      <c r="E6" s="353" t="s">
        <v>183</v>
      </c>
      <c r="F6" s="355" t="s">
        <v>94</v>
      </c>
      <c r="G6" s="356" t="s">
        <v>20</v>
      </c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0"/>
      <c r="W6" s="60"/>
      <c r="X6" s="357" t="s">
        <v>16</v>
      </c>
      <c r="Y6" s="357"/>
      <c r="Z6" s="181" t="s">
        <v>52</v>
      </c>
      <c r="AA6" s="181" t="s">
        <v>53</v>
      </c>
      <c r="AB6" s="182" t="s">
        <v>50</v>
      </c>
      <c r="AC6" s="182" t="s">
        <v>51</v>
      </c>
      <c r="AD6" s="148" t="s">
        <v>48</v>
      </c>
      <c r="AE6" s="148" t="s">
        <v>49</v>
      </c>
    </row>
    <row r="7" spans="1:31" ht="15.75" x14ac:dyDescent="0.25">
      <c r="A7" s="4"/>
      <c r="B7" s="128"/>
      <c r="C7" s="128"/>
      <c r="D7" s="61"/>
      <c r="E7" s="354"/>
      <c r="F7" s="354"/>
      <c r="G7" s="148" t="s">
        <v>2</v>
      </c>
      <c r="H7" s="148" t="s">
        <v>3</v>
      </c>
      <c r="I7" s="148" t="s">
        <v>58</v>
      </c>
      <c r="J7" s="148" t="s">
        <v>5</v>
      </c>
      <c r="K7" s="148" t="s">
        <v>45</v>
      </c>
      <c r="L7" s="148" t="s">
        <v>96</v>
      </c>
      <c r="M7" s="149" t="s">
        <v>41</v>
      </c>
      <c r="N7" s="148" t="s">
        <v>8</v>
      </c>
      <c r="O7" s="148" t="s">
        <v>82</v>
      </c>
      <c r="P7" s="148" t="s">
        <v>10</v>
      </c>
      <c r="Q7" s="148" t="s">
        <v>81</v>
      </c>
      <c r="R7" s="148" t="s">
        <v>12</v>
      </c>
      <c r="S7" s="148" t="s">
        <v>13</v>
      </c>
      <c r="T7" s="148" t="s">
        <v>83</v>
      </c>
      <c r="U7" s="148" t="s">
        <v>46</v>
      </c>
      <c r="V7" s="148" t="s">
        <v>184</v>
      </c>
      <c r="W7" s="6" t="s">
        <v>19</v>
      </c>
      <c r="X7" s="9" t="s">
        <v>17</v>
      </c>
      <c r="Y7" s="9" t="s">
        <v>98</v>
      </c>
      <c r="Z7" s="46"/>
      <c r="AA7" s="46"/>
      <c r="AB7" s="63"/>
      <c r="AC7" s="63"/>
      <c r="AD7" s="128"/>
      <c r="AE7" s="128"/>
    </row>
    <row r="8" spans="1:31" ht="15.75" x14ac:dyDescent="0.25">
      <c r="A8" s="58" t="s">
        <v>24</v>
      </c>
      <c r="B8" s="128">
        <v>28</v>
      </c>
      <c r="C8" s="128">
        <v>2</v>
      </c>
      <c r="D8" s="128"/>
      <c r="E8" s="130">
        <v>4.07</v>
      </c>
      <c r="F8" s="130">
        <v>4.1399999999999997</v>
      </c>
      <c r="G8" s="171">
        <v>4</v>
      </c>
      <c r="H8" s="171">
        <v>4.1071428571428568</v>
      </c>
      <c r="I8" s="30"/>
      <c r="J8" s="30"/>
      <c r="K8" s="183">
        <v>4.6428571428571397</v>
      </c>
      <c r="L8" s="30"/>
      <c r="M8" s="183">
        <v>3.8571428571428572</v>
      </c>
      <c r="N8" s="30"/>
      <c r="O8" s="30"/>
      <c r="P8" s="30"/>
      <c r="Q8" s="30"/>
      <c r="R8" s="171">
        <v>5</v>
      </c>
      <c r="S8" s="171">
        <v>4.8214285714285712</v>
      </c>
      <c r="T8" s="171">
        <v>4.7857142857142856</v>
      </c>
      <c r="U8" s="184">
        <v>4.9285714285714288</v>
      </c>
      <c r="V8" s="184"/>
      <c r="W8" s="52">
        <f>AVERAGE(G8:U8)</f>
        <v>4.5178571428571423</v>
      </c>
      <c r="X8" s="9">
        <v>1022</v>
      </c>
      <c r="Y8" s="9"/>
      <c r="Z8" s="46">
        <v>6</v>
      </c>
      <c r="AA8" s="46"/>
      <c r="AB8" s="32">
        <v>2</v>
      </c>
      <c r="AC8" s="32">
        <v>3</v>
      </c>
      <c r="AD8" s="128">
        <v>1</v>
      </c>
      <c r="AE8" s="128">
        <v>1</v>
      </c>
    </row>
    <row r="9" spans="1:31" ht="15.75" x14ac:dyDescent="0.25">
      <c r="A9" s="58" t="s">
        <v>25</v>
      </c>
      <c r="B9" s="128">
        <v>29</v>
      </c>
      <c r="C9" s="128">
        <v>2</v>
      </c>
      <c r="D9" s="128">
        <v>1</v>
      </c>
      <c r="E9" s="130">
        <v>4.72</v>
      </c>
      <c r="F9" s="130">
        <v>4.79</v>
      </c>
      <c r="G9" s="50">
        <v>4.1379310344827589</v>
      </c>
      <c r="H9" s="50">
        <v>4.6206896551724137</v>
      </c>
      <c r="I9" s="30"/>
      <c r="J9" s="30"/>
      <c r="K9" s="50">
        <v>4.4482758620689653</v>
      </c>
      <c r="L9" s="30"/>
      <c r="M9" s="50">
        <v>4.4827586206896548</v>
      </c>
      <c r="N9" s="30"/>
      <c r="O9" s="30"/>
      <c r="P9" s="30"/>
      <c r="Q9" s="30"/>
      <c r="R9" s="50">
        <v>4.931034482758621</v>
      </c>
      <c r="S9" s="50">
        <v>4.8275862068965516</v>
      </c>
      <c r="T9" s="50">
        <v>4.931034482758621</v>
      </c>
      <c r="U9" s="50">
        <v>5</v>
      </c>
      <c r="V9" s="50"/>
      <c r="W9" s="52">
        <f t="shared" ref="W9" si="0">AVERAGE(G9:U9)</f>
        <v>4.6724137931034484</v>
      </c>
      <c r="X9" s="9">
        <v>1532</v>
      </c>
      <c r="Y9" s="9"/>
      <c r="Z9" s="46">
        <v>8</v>
      </c>
      <c r="AA9" s="46"/>
      <c r="AB9" s="32"/>
      <c r="AC9" s="32">
        <v>2</v>
      </c>
      <c r="AD9" s="128">
        <v>4</v>
      </c>
      <c r="AE9" s="128"/>
    </row>
    <row r="10" spans="1:31" ht="15.75" x14ac:dyDescent="0.25">
      <c r="A10" s="58" t="s">
        <v>26</v>
      </c>
      <c r="B10" s="128">
        <v>27</v>
      </c>
      <c r="C10" s="128"/>
      <c r="D10" s="128"/>
      <c r="E10" s="49">
        <v>4.74</v>
      </c>
      <c r="F10" s="49">
        <v>4.63</v>
      </c>
      <c r="G10" s="50">
        <v>4.2592592592592595</v>
      </c>
      <c r="H10" s="50">
        <v>4.6296296296296298</v>
      </c>
      <c r="I10" s="30"/>
      <c r="J10" s="30"/>
      <c r="K10" s="50">
        <v>4.2222222222222223</v>
      </c>
      <c r="L10" s="30"/>
      <c r="M10" s="50">
        <v>4.2222222222222197</v>
      </c>
      <c r="N10" s="30"/>
      <c r="O10" s="30"/>
      <c r="P10" s="50"/>
      <c r="Q10" s="50"/>
      <c r="R10" s="50">
        <v>4.8888888888888893</v>
      </c>
      <c r="S10" s="50">
        <v>4.8888888888888893</v>
      </c>
      <c r="T10" s="50">
        <v>4.8888888888888893</v>
      </c>
      <c r="U10" s="50">
        <v>5</v>
      </c>
      <c r="V10" s="50"/>
      <c r="W10" s="52">
        <f>AVERAGE(G10:U10)</f>
        <v>4.625</v>
      </c>
      <c r="X10" s="53">
        <v>1372</v>
      </c>
      <c r="Y10" s="53"/>
      <c r="Z10" s="32">
        <v>9</v>
      </c>
      <c r="AA10" s="32"/>
      <c r="AB10" s="32"/>
      <c r="AC10" s="32"/>
      <c r="AD10" s="128">
        <v>3</v>
      </c>
      <c r="AE10" s="128">
        <v>1</v>
      </c>
    </row>
    <row r="11" spans="1:31" ht="15.75" x14ac:dyDescent="0.25">
      <c r="A11" s="58" t="s">
        <v>27</v>
      </c>
      <c r="B11" s="128">
        <v>25</v>
      </c>
      <c r="C11" s="128">
        <v>5</v>
      </c>
      <c r="D11" s="128"/>
      <c r="E11" s="49">
        <v>4.8</v>
      </c>
      <c r="F11" s="49">
        <v>4.5199999999999996</v>
      </c>
      <c r="G11" s="50">
        <v>4.4000000000000004</v>
      </c>
      <c r="H11" s="50">
        <v>4.5599999999999996</v>
      </c>
      <c r="I11" s="30"/>
      <c r="J11" s="30"/>
      <c r="K11" s="50">
        <v>4.16</v>
      </c>
      <c r="L11" s="30"/>
      <c r="M11" s="50">
        <v>4.5199999999999996</v>
      </c>
      <c r="N11" s="30"/>
      <c r="O11" s="30"/>
      <c r="P11" s="30"/>
      <c r="Q11" s="30"/>
      <c r="R11" s="50">
        <v>4.8</v>
      </c>
      <c r="S11" s="50">
        <v>4.88</v>
      </c>
      <c r="T11" s="50">
        <v>4.96</v>
      </c>
      <c r="U11" s="50">
        <v>4.88</v>
      </c>
      <c r="V11" s="50"/>
      <c r="W11" s="52">
        <f>AVERAGE(G11:U11)</f>
        <v>4.6450000000000005</v>
      </c>
      <c r="X11" s="53">
        <v>1809</v>
      </c>
      <c r="Y11" s="53"/>
      <c r="Z11" s="32">
        <v>10</v>
      </c>
      <c r="AA11" s="32"/>
      <c r="AB11" s="32">
        <v>4</v>
      </c>
      <c r="AC11" s="32">
        <v>5</v>
      </c>
      <c r="AD11" s="128">
        <v>2</v>
      </c>
      <c r="AE11" s="128"/>
    </row>
    <row r="12" spans="1:31" ht="15.75" x14ac:dyDescent="0.25">
      <c r="A12" s="58" t="s">
        <v>28</v>
      </c>
      <c r="B12" s="128">
        <v>26</v>
      </c>
      <c r="C12" s="128">
        <v>2</v>
      </c>
      <c r="D12" s="128"/>
      <c r="E12" s="49">
        <v>4.42</v>
      </c>
      <c r="F12" s="49">
        <v>4.7300000000000004</v>
      </c>
      <c r="G12" s="50">
        <v>4.1923076923076925</v>
      </c>
      <c r="H12" s="50">
        <v>4.5769230769230766</v>
      </c>
      <c r="I12" s="30"/>
      <c r="J12" s="50">
        <v>4.5384615384615383</v>
      </c>
      <c r="K12" s="50">
        <v>4.2692307692307692</v>
      </c>
      <c r="L12" s="30"/>
      <c r="M12" s="50">
        <v>4.3461538461538458</v>
      </c>
      <c r="N12" s="30"/>
      <c r="O12" s="30"/>
      <c r="P12" s="30"/>
      <c r="Q12" s="30"/>
      <c r="R12" s="50">
        <v>4.8461538461538458</v>
      </c>
      <c r="S12" s="50">
        <v>5</v>
      </c>
      <c r="T12" s="50">
        <v>5</v>
      </c>
      <c r="U12" s="50">
        <v>5</v>
      </c>
      <c r="V12" s="50"/>
      <c r="W12" s="52">
        <f>AVERAGE(G12:U12)</f>
        <v>4.6410256410256414</v>
      </c>
      <c r="X12" s="53">
        <v>1222</v>
      </c>
      <c r="Y12" s="53"/>
      <c r="Z12" s="32">
        <v>5</v>
      </c>
      <c r="AA12" s="32"/>
      <c r="AB12" s="32"/>
      <c r="AC12" s="32"/>
      <c r="AD12" s="128">
        <v>3</v>
      </c>
      <c r="AE12" s="128"/>
    </row>
    <row r="13" spans="1:31" ht="15.75" x14ac:dyDescent="0.25">
      <c r="A13" s="58" t="s">
        <v>29</v>
      </c>
      <c r="B13" s="128">
        <v>25</v>
      </c>
      <c r="C13" s="128">
        <v>2</v>
      </c>
      <c r="D13" s="128"/>
      <c r="E13" s="10">
        <v>4.6399999999999997</v>
      </c>
      <c r="F13" s="10">
        <v>4.24</v>
      </c>
      <c r="G13" s="185">
        <v>4.12</v>
      </c>
      <c r="H13" s="185">
        <v>4.24</v>
      </c>
      <c r="I13" s="30"/>
      <c r="J13" s="185">
        <v>4.32</v>
      </c>
      <c r="K13" s="185">
        <v>3.6</v>
      </c>
      <c r="L13" s="30"/>
      <c r="M13" s="185">
        <v>4.6399999999999997</v>
      </c>
      <c r="N13" s="30"/>
      <c r="O13" s="30"/>
      <c r="P13" s="30"/>
      <c r="Q13" s="30"/>
      <c r="R13" s="185">
        <v>4.88</v>
      </c>
      <c r="S13" s="185">
        <v>4.8</v>
      </c>
      <c r="T13" s="185">
        <v>4.88</v>
      </c>
      <c r="U13" s="185">
        <v>5</v>
      </c>
      <c r="V13" s="185"/>
      <c r="W13" s="52">
        <f>AVERAGE(G13:U13)</f>
        <v>4.4977777777777783</v>
      </c>
      <c r="X13" s="53">
        <v>1178</v>
      </c>
      <c r="Y13" s="53"/>
      <c r="Z13" s="32">
        <v>3</v>
      </c>
      <c r="AA13" s="32"/>
      <c r="AB13" s="32">
        <v>2</v>
      </c>
      <c r="AC13" s="32">
        <v>2</v>
      </c>
      <c r="AD13" s="128">
        <v>2</v>
      </c>
      <c r="AE13" s="128"/>
    </row>
    <row r="14" spans="1:31" ht="15.75" x14ac:dyDescent="0.25">
      <c r="A14" s="58" t="s">
        <v>30</v>
      </c>
      <c r="B14" s="128">
        <v>27</v>
      </c>
      <c r="C14" s="128"/>
      <c r="D14" s="128"/>
      <c r="E14" s="10">
        <v>4.2699999999999996</v>
      </c>
      <c r="F14" s="10">
        <v>4.43</v>
      </c>
      <c r="G14" s="50">
        <v>4.2592592592592595</v>
      </c>
      <c r="H14" s="50">
        <v>4.2592592592592595</v>
      </c>
      <c r="I14" s="50">
        <v>4.5555555555555554</v>
      </c>
      <c r="J14" s="50">
        <v>4.3703703703703702</v>
      </c>
      <c r="K14" s="50">
        <v>4.1111111111111107</v>
      </c>
      <c r="L14" s="50">
        <v>5</v>
      </c>
      <c r="M14" s="50">
        <v>4.0370370370370372</v>
      </c>
      <c r="N14" s="30"/>
      <c r="O14" s="30"/>
      <c r="P14" s="30"/>
      <c r="Q14" s="30"/>
      <c r="R14" s="50">
        <v>4.7777777777777777</v>
      </c>
      <c r="S14" s="50">
        <v>4.2962962962962967</v>
      </c>
      <c r="T14" s="50">
        <v>4.8888888888888893</v>
      </c>
      <c r="U14" s="50">
        <v>4.9259259259259256</v>
      </c>
      <c r="V14" s="50">
        <v>4.9259259259259256</v>
      </c>
      <c r="W14" s="52">
        <f>AVERAGE(G14:Q14)</f>
        <v>4.3703703703703702</v>
      </c>
      <c r="X14" s="53">
        <v>1842</v>
      </c>
      <c r="Y14" s="53"/>
      <c r="Z14" s="32">
        <v>6</v>
      </c>
      <c r="AA14" s="32"/>
      <c r="AB14" s="32">
        <v>2</v>
      </c>
      <c r="AC14" s="32">
        <v>2</v>
      </c>
      <c r="AD14" s="128">
        <v>6</v>
      </c>
      <c r="AE14" s="128"/>
    </row>
    <row r="15" spans="1:31" ht="15.75" x14ac:dyDescent="0.25">
      <c r="A15" s="58" t="s">
        <v>31</v>
      </c>
      <c r="B15" s="128">
        <v>25</v>
      </c>
      <c r="C15" s="128"/>
      <c r="D15" s="128"/>
      <c r="E15" s="10">
        <v>4</v>
      </c>
      <c r="F15" s="10">
        <v>4</v>
      </c>
      <c r="G15" s="185">
        <v>3.7916666666666665</v>
      </c>
      <c r="H15" s="185">
        <v>4</v>
      </c>
      <c r="I15" s="185">
        <v>4.125</v>
      </c>
      <c r="J15" s="185">
        <v>4</v>
      </c>
      <c r="K15" s="185">
        <v>3.4583333333333335</v>
      </c>
      <c r="L15" s="185">
        <v>4.791666666666667</v>
      </c>
      <c r="M15" s="185">
        <v>3.625</v>
      </c>
      <c r="N15" s="30"/>
      <c r="O15" s="30"/>
      <c r="P15" s="30"/>
      <c r="Q15" s="30"/>
      <c r="R15" s="185">
        <v>3.9583333333333335</v>
      </c>
      <c r="S15" s="185">
        <v>4.083333333333333</v>
      </c>
      <c r="T15" s="185">
        <v>4.666666666666667</v>
      </c>
      <c r="U15" s="185">
        <v>4.583333333333333</v>
      </c>
      <c r="V15" s="185">
        <v>4.625</v>
      </c>
      <c r="W15" s="52">
        <f>AVERAGE(G15:Q15)</f>
        <v>3.9702380952380953</v>
      </c>
      <c r="X15" s="53">
        <v>2372</v>
      </c>
      <c r="Y15" s="53">
        <v>51</v>
      </c>
      <c r="Z15" s="32">
        <v>2</v>
      </c>
      <c r="AA15" s="32"/>
      <c r="AB15" s="32">
        <v>3</v>
      </c>
      <c r="AC15" s="32">
        <v>6</v>
      </c>
      <c r="AD15" s="128">
        <v>3</v>
      </c>
      <c r="AE15" s="128">
        <v>1</v>
      </c>
    </row>
    <row r="16" spans="1:31" ht="15.75" x14ac:dyDescent="0.25">
      <c r="A16" s="58" t="s">
        <v>32</v>
      </c>
      <c r="B16" s="128">
        <v>22</v>
      </c>
      <c r="C16" s="128"/>
      <c r="D16" s="128"/>
      <c r="E16" s="10">
        <v>4.5</v>
      </c>
      <c r="F16" s="10">
        <v>4.5</v>
      </c>
      <c r="G16" s="50">
        <v>4.1363636363636367</v>
      </c>
      <c r="H16" s="50">
        <v>4.4090909090909092</v>
      </c>
      <c r="I16" s="50">
        <v>4.1818181818181817</v>
      </c>
      <c r="J16" s="50">
        <v>4.1363636363636367</v>
      </c>
      <c r="K16" s="50">
        <v>3.7272727272727271</v>
      </c>
      <c r="L16" s="50">
        <v>4.4545454545454541</v>
      </c>
      <c r="M16" s="50">
        <v>4.1818181818181817</v>
      </c>
      <c r="N16" s="30"/>
      <c r="O16" s="30"/>
      <c r="P16" s="30"/>
      <c r="Q16" s="30"/>
      <c r="R16" s="50">
        <v>4.5454545454545459</v>
      </c>
      <c r="S16" s="50">
        <v>4.0454545454545459</v>
      </c>
      <c r="T16" s="50">
        <v>4.9090909090909092</v>
      </c>
      <c r="U16" s="50">
        <v>4.6818181818181817</v>
      </c>
      <c r="V16" s="50"/>
      <c r="W16" s="52">
        <f t="shared" ref="W16:W21" si="1">AVERAGE(G16:U16)</f>
        <v>4.3099173553719003</v>
      </c>
      <c r="X16" s="53">
        <v>1393</v>
      </c>
      <c r="Y16" s="53"/>
      <c r="Z16" s="32">
        <v>4</v>
      </c>
      <c r="AA16" s="32"/>
      <c r="AB16" s="32">
        <v>1</v>
      </c>
      <c r="AC16" s="32">
        <v>3</v>
      </c>
      <c r="AD16" s="128">
        <v>1</v>
      </c>
      <c r="AE16" s="128"/>
    </row>
    <row r="17" spans="1:31" ht="15.75" x14ac:dyDescent="0.25">
      <c r="A17" s="58" t="s">
        <v>33</v>
      </c>
      <c r="B17" s="128">
        <v>25</v>
      </c>
      <c r="C17" s="128">
        <v>1</v>
      </c>
      <c r="D17" s="128"/>
      <c r="E17" s="10">
        <v>4.6399999999999997</v>
      </c>
      <c r="F17" s="10">
        <v>4.28</v>
      </c>
      <c r="G17" s="50">
        <v>4.16</v>
      </c>
      <c r="H17" s="50">
        <v>4.4000000000000004</v>
      </c>
      <c r="I17" s="50">
        <v>4.24</v>
      </c>
      <c r="J17" s="50">
        <v>4.5652173913043477</v>
      </c>
      <c r="K17" s="50">
        <v>4.04</v>
      </c>
      <c r="L17" s="50">
        <v>4.5599999999999996</v>
      </c>
      <c r="M17" s="50">
        <v>4.24</v>
      </c>
      <c r="N17" s="30"/>
      <c r="O17" s="30"/>
      <c r="P17" s="30"/>
      <c r="Q17" s="30"/>
      <c r="R17" s="50">
        <v>4.72</v>
      </c>
      <c r="S17" s="50">
        <v>4.32</v>
      </c>
      <c r="T17" s="50">
        <v>5</v>
      </c>
      <c r="U17" s="50">
        <v>4.72</v>
      </c>
      <c r="V17" s="50"/>
      <c r="W17" s="52">
        <f t="shared" si="1"/>
        <v>4.4513833992094858</v>
      </c>
      <c r="X17" s="53">
        <v>2073</v>
      </c>
      <c r="Y17" s="53"/>
      <c r="Z17" s="32">
        <v>5</v>
      </c>
      <c r="AA17" s="32"/>
      <c r="AB17" s="32">
        <v>2</v>
      </c>
      <c r="AC17" s="32">
        <v>1</v>
      </c>
      <c r="AD17" s="128">
        <v>5</v>
      </c>
      <c r="AE17" s="128"/>
    </row>
    <row r="18" spans="1:31" ht="15.75" x14ac:dyDescent="0.25">
      <c r="A18" s="58" t="s">
        <v>34</v>
      </c>
      <c r="B18" s="128">
        <v>26</v>
      </c>
      <c r="C18" s="128">
        <v>1</v>
      </c>
      <c r="D18" s="128"/>
      <c r="E18" s="10">
        <v>4.5</v>
      </c>
      <c r="F18" s="10">
        <v>4.3099999999999996</v>
      </c>
      <c r="G18" s="50">
        <v>4.1923076923076925</v>
      </c>
      <c r="H18" s="50">
        <v>4.3461538461538458</v>
      </c>
      <c r="I18" s="50">
        <v>4.3461538461538458</v>
      </c>
      <c r="J18" s="50">
        <v>4.615384615384615</v>
      </c>
      <c r="K18" s="50">
        <v>4.115384615384615</v>
      </c>
      <c r="L18" s="50">
        <v>4.6923076923076925</v>
      </c>
      <c r="M18" s="50"/>
      <c r="N18" s="50">
        <v>3.8846153846153846</v>
      </c>
      <c r="O18" s="50">
        <v>4.3076923076923075</v>
      </c>
      <c r="P18" s="50">
        <v>3.8076923076923075</v>
      </c>
      <c r="Q18" s="50">
        <v>4.1538461538461542</v>
      </c>
      <c r="R18" s="50">
        <v>4.3076923076923075</v>
      </c>
      <c r="S18" s="50">
        <v>4.2307692307692308</v>
      </c>
      <c r="T18" s="50">
        <v>4.884615384615385</v>
      </c>
      <c r="U18" s="50">
        <v>4.6923076923076925</v>
      </c>
      <c r="V18" s="50"/>
      <c r="W18" s="52">
        <f t="shared" si="1"/>
        <v>4.3269230769230775</v>
      </c>
      <c r="X18" s="53">
        <v>2017</v>
      </c>
      <c r="Y18" s="53"/>
      <c r="Z18" s="32">
        <v>5</v>
      </c>
      <c r="AA18" s="32"/>
      <c r="AB18" s="32">
        <v>1</v>
      </c>
      <c r="AC18" s="32">
        <v>4</v>
      </c>
      <c r="AD18" s="128">
        <v>5</v>
      </c>
      <c r="AE18" s="128"/>
    </row>
    <row r="19" spans="1:31" ht="15.75" x14ac:dyDescent="0.25">
      <c r="A19" s="58" t="s">
        <v>35</v>
      </c>
      <c r="B19" s="128">
        <v>22</v>
      </c>
      <c r="C19" s="128">
        <v>1</v>
      </c>
      <c r="D19" s="128"/>
      <c r="E19" s="10">
        <v>4.2300000000000004</v>
      </c>
      <c r="F19" s="10">
        <v>3.82</v>
      </c>
      <c r="G19" s="50">
        <v>3.7727272727272729</v>
      </c>
      <c r="H19" s="50">
        <v>4.0454545454545459</v>
      </c>
      <c r="I19" s="50">
        <v>3.6818181818181817</v>
      </c>
      <c r="J19" s="50">
        <v>3.9545454545454546</v>
      </c>
      <c r="K19" s="50">
        <v>3.5909090909090908</v>
      </c>
      <c r="L19" s="50">
        <v>4.3181818181818183</v>
      </c>
      <c r="M19" s="30"/>
      <c r="N19" s="50">
        <v>3.4090909090909092</v>
      </c>
      <c r="O19" s="50">
        <v>3.5454545454545454</v>
      </c>
      <c r="P19" s="50">
        <v>3.2272727272727271</v>
      </c>
      <c r="Q19" s="50">
        <v>3.6363636363636362</v>
      </c>
      <c r="R19" s="50">
        <v>4.2272727272727275</v>
      </c>
      <c r="S19" s="50">
        <v>3.7727272727272729</v>
      </c>
      <c r="T19" s="50">
        <v>4.7272727272727275</v>
      </c>
      <c r="U19" s="50">
        <v>4.5909090909090908</v>
      </c>
      <c r="V19" s="50"/>
      <c r="W19" s="52">
        <f t="shared" si="1"/>
        <v>3.8928571428571432</v>
      </c>
      <c r="X19" s="53">
        <v>2420</v>
      </c>
      <c r="Y19" s="53">
        <v>3</v>
      </c>
      <c r="Z19" s="32">
        <v>1</v>
      </c>
      <c r="AA19" s="32"/>
      <c r="AB19" s="32">
        <v>3</v>
      </c>
      <c r="AC19" s="32">
        <v>4</v>
      </c>
      <c r="AD19" s="128">
        <v>4</v>
      </c>
      <c r="AE19" s="128"/>
    </row>
    <row r="20" spans="1:31" ht="15.75" x14ac:dyDescent="0.25">
      <c r="A20" s="58" t="s">
        <v>36</v>
      </c>
      <c r="B20" s="128">
        <v>21</v>
      </c>
      <c r="C20" s="128">
        <v>1</v>
      </c>
      <c r="D20" s="128"/>
      <c r="E20" s="10">
        <v>4.2</v>
      </c>
      <c r="F20" s="10">
        <v>3.9</v>
      </c>
      <c r="G20" s="50">
        <v>4</v>
      </c>
      <c r="H20" s="50">
        <v>4</v>
      </c>
      <c r="I20" s="50">
        <v>4.2380952380952381</v>
      </c>
      <c r="J20" s="50">
        <v>3.9523809523809526</v>
      </c>
      <c r="K20" s="50">
        <v>3.5714285714285716</v>
      </c>
      <c r="L20" s="50">
        <v>4.2857142857142856</v>
      </c>
      <c r="M20" s="30"/>
      <c r="N20" s="50">
        <v>3.5238095238095237</v>
      </c>
      <c r="O20" s="50">
        <v>3.6190476190476191</v>
      </c>
      <c r="P20" s="50">
        <v>3.1904761904761907</v>
      </c>
      <c r="Q20" s="50">
        <v>3.9047619047619047</v>
      </c>
      <c r="R20" s="50">
        <v>4.7</v>
      </c>
      <c r="S20" s="50">
        <v>4.1428571428571432</v>
      </c>
      <c r="T20" s="50">
        <v>4.8571428571428568</v>
      </c>
      <c r="U20" s="50">
        <v>4.4761904761904763</v>
      </c>
      <c r="V20" s="50"/>
      <c r="W20" s="52">
        <f t="shared" si="1"/>
        <v>4.0329931972789117</v>
      </c>
      <c r="X20" s="53">
        <v>1710</v>
      </c>
      <c r="Y20" s="53">
        <v>5</v>
      </c>
      <c r="Z20" s="32">
        <v>2</v>
      </c>
      <c r="AA20" s="32"/>
      <c r="AB20" s="32">
        <v>3</v>
      </c>
      <c r="AC20" s="32">
        <v>4</v>
      </c>
      <c r="AD20" s="128">
        <v>2</v>
      </c>
      <c r="AE20" s="128"/>
    </row>
    <row r="21" spans="1:31" ht="15.75" x14ac:dyDescent="0.25">
      <c r="A21" s="2" t="s">
        <v>37</v>
      </c>
      <c r="B21" s="128">
        <v>21</v>
      </c>
      <c r="C21" s="128">
        <v>1</v>
      </c>
      <c r="D21" s="128"/>
      <c r="E21" s="10">
        <v>4.3</v>
      </c>
      <c r="F21" s="10">
        <v>3.8</v>
      </c>
      <c r="G21" s="50">
        <v>4</v>
      </c>
      <c r="H21" s="50">
        <v>4.2380952380952381</v>
      </c>
      <c r="I21" s="50">
        <v>3.6666666666666665</v>
      </c>
      <c r="J21" s="50">
        <v>3.6190476190476191</v>
      </c>
      <c r="K21" s="50">
        <v>3.6190476190476191</v>
      </c>
      <c r="L21" s="50">
        <v>4.6190476190476186</v>
      </c>
      <c r="M21" s="30"/>
      <c r="N21" s="50">
        <v>3.7142857142857144</v>
      </c>
      <c r="O21" s="50">
        <v>3.5714285714285716</v>
      </c>
      <c r="P21" s="50">
        <v>3.5714285714285716</v>
      </c>
      <c r="Q21" s="50">
        <v>3.9523809523809526</v>
      </c>
      <c r="R21" s="50">
        <v>4.666666666666667</v>
      </c>
      <c r="S21" s="50">
        <v>4.4285714285714288</v>
      </c>
      <c r="T21" s="50">
        <v>4.9523809523809526</v>
      </c>
      <c r="U21" s="50">
        <v>4.5238095238095237</v>
      </c>
      <c r="V21" s="50"/>
      <c r="W21" s="52">
        <f t="shared" si="1"/>
        <v>4.0816326530612246</v>
      </c>
      <c r="X21" s="53">
        <v>1757</v>
      </c>
      <c r="Y21" s="53"/>
      <c r="Z21" s="32">
        <v>3</v>
      </c>
      <c r="AA21" s="32"/>
      <c r="AB21" s="32"/>
      <c r="AC21" s="32">
        <v>3</v>
      </c>
      <c r="AD21" s="128">
        <v>2</v>
      </c>
      <c r="AE21" s="128">
        <v>1</v>
      </c>
    </row>
    <row r="22" spans="1:31" x14ac:dyDescent="0.25">
      <c r="A22" s="7" t="s">
        <v>38</v>
      </c>
      <c r="B22" s="128">
        <f>SUM(B3:B21)</f>
        <v>399</v>
      </c>
      <c r="C22" s="128">
        <f>SUM(C3:C21)</f>
        <v>22</v>
      </c>
      <c r="D22" s="128">
        <f>SUM(D3:D21)</f>
        <v>1</v>
      </c>
      <c r="E22" s="12">
        <f>AVERAGE(E8:E21)</f>
        <v>4.430714285714286</v>
      </c>
      <c r="F22" s="12">
        <f t="shared" ref="F22:V22" si="2">AVERAGE(F8:F21)</f>
        <v>4.2921428571428573</v>
      </c>
      <c r="G22" s="186">
        <f t="shared" si="2"/>
        <v>4.1015587509553031</v>
      </c>
      <c r="H22" s="186">
        <f t="shared" si="2"/>
        <v>4.3166027869229842</v>
      </c>
      <c r="I22" s="186">
        <f t="shared" si="2"/>
        <v>4.1293884587634588</v>
      </c>
      <c r="J22" s="186">
        <f t="shared" si="2"/>
        <v>4.2071771577858526</v>
      </c>
      <c r="K22" s="186">
        <f t="shared" si="2"/>
        <v>3.9697195046332974</v>
      </c>
      <c r="L22" s="186">
        <f t="shared" si="2"/>
        <v>4.5901829420579423</v>
      </c>
      <c r="M22" s="186">
        <f t="shared" si="2"/>
        <v>4.2152132765063799</v>
      </c>
      <c r="N22" s="186">
        <f t="shared" si="2"/>
        <v>3.6329503829503826</v>
      </c>
      <c r="O22" s="186">
        <f t="shared" si="2"/>
        <v>3.7609057609057608</v>
      </c>
      <c r="P22" s="186">
        <f t="shared" si="2"/>
        <v>3.4492174492174494</v>
      </c>
      <c r="Q22" s="186">
        <f t="shared" si="2"/>
        <v>3.9118381618381619</v>
      </c>
      <c r="R22" s="186">
        <f t="shared" si="2"/>
        <v>4.6606624697141941</v>
      </c>
      <c r="S22" s="186">
        <f t="shared" si="2"/>
        <v>4.4669937798016628</v>
      </c>
      <c r="T22" s="186">
        <f t="shared" si="2"/>
        <v>4.8808354316728702</v>
      </c>
      <c r="U22" s="186">
        <f>AVERAGE(U8:U21)</f>
        <v>4.7859189752046891</v>
      </c>
      <c r="V22" s="186">
        <f t="shared" si="2"/>
        <v>4.7754629629629628</v>
      </c>
      <c r="W22" s="187">
        <f>AVERAGE(W8:W21)</f>
        <v>4.359670688933873</v>
      </c>
      <c r="X22" s="188">
        <f>SUM(X8:X21)</f>
        <v>23719</v>
      </c>
      <c r="Y22" s="188">
        <f>SUM(Y8:Y21)</f>
        <v>59</v>
      </c>
      <c r="Z22" s="32"/>
      <c r="AA22" s="32"/>
      <c r="AB22" s="128">
        <f>SUM(AB7:AB21)</f>
        <v>23</v>
      </c>
      <c r="AC22" s="128">
        <f>SUM(AC2:AC21)</f>
        <v>39</v>
      </c>
      <c r="AD22" s="128">
        <f>SUM(AD6:AD21)</f>
        <v>43</v>
      </c>
      <c r="AE22" s="128">
        <f>SUM(AE7:AE21)</f>
        <v>4</v>
      </c>
    </row>
  </sheetData>
  <mergeCells count="12">
    <mergeCell ref="G1:G2"/>
    <mergeCell ref="X1:Y1"/>
    <mergeCell ref="E6:E7"/>
    <mergeCell ref="F6:F7"/>
    <mergeCell ref="G6:U6"/>
    <mergeCell ref="X6:Y6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Összesítés 2009-21.</vt:lpstr>
      <vt:lpstr>2021-22.</vt:lpstr>
      <vt:lpstr>2020-21.</vt:lpstr>
      <vt:lpstr>2019-20.</vt:lpstr>
      <vt:lpstr>2018-19.</vt:lpstr>
      <vt:lpstr>2017-18.</vt:lpstr>
      <vt:lpstr>2016-17.</vt:lpstr>
      <vt:lpstr>2015-16.</vt:lpstr>
      <vt:lpstr>2014-15.</vt:lpstr>
      <vt:lpstr>2013-14.</vt:lpstr>
      <vt:lpstr>2012-13.</vt:lpstr>
      <vt:lpstr>2011-2012.</vt:lpstr>
      <vt:lpstr>2010-2011.</vt:lpstr>
      <vt:lpstr>2009-2010.</vt:lpstr>
      <vt:lpstr>2008-2009.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2023-01-16T07:12:50Z</dcterms:modified>
</cp:coreProperties>
</file>